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data\mrickert\AgSG - Focus\Working Docs\"/>
    </mc:Choice>
  </mc:AlternateContent>
  <bookViews>
    <workbookView xWindow="0" yWindow="0" windowWidth="23040" windowHeight="7752" firstSheet="1" activeTab="1"/>
  </bookViews>
  <sheets>
    <sheet name="PivotTables" sheetId="3" state="hidden" r:id="rId1"/>
    <sheet name="Circ Fans" sheetId="1" r:id="rId2"/>
    <sheet name="Vent Fans" sheetId="4" r:id="rId3"/>
  </sheets>
  <definedNames>
    <definedName name="_xlnm._FilterDatabase" localSheetId="1" hidden="1">'Circ Fans'!$A$9:$N$166</definedName>
    <definedName name="_xlnm._FilterDatabase" localSheetId="2" hidden="1">'Vent Fans'!$A$9:$M$280</definedName>
  </definedNames>
  <calcPr calcId="162913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M158" i="4" l="1"/>
  <c r="N53" i="1" l="1"/>
  <c r="N55" i="1"/>
  <c r="N60" i="1"/>
  <c r="K123" i="4" l="1"/>
  <c r="M123" i="4"/>
  <c r="K122" i="4"/>
  <c r="M122" i="4"/>
  <c r="K127" i="4"/>
  <c r="M127" i="4"/>
  <c r="K126" i="4"/>
  <c r="M126" i="4" l="1"/>
  <c r="K129" i="4"/>
  <c r="M129" i="4"/>
  <c r="K125" i="4"/>
  <c r="M125" i="4"/>
  <c r="K128" i="4"/>
  <c r="M128" i="4"/>
  <c r="K131" i="4"/>
  <c r="M131" i="4"/>
  <c r="K130" i="4"/>
  <c r="M130" i="4"/>
  <c r="K124" i="4"/>
  <c r="M124" i="4"/>
  <c r="M11" i="4" l="1"/>
  <c r="M10" i="4"/>
  <c r="M160" i="4" l="1"/>
  <c r="N73" i="1" l="1"/>
  <c r="N17" i="1" l="1"/>
  <c r="N15" i="1" l="1"/>
  <c r="N11" i="1"/>
  <c r="N24" i="1"/>
  <c r="N25" i="1"/>
  <c r="N23" i="1"/>
  <c r="N22" i="1"/>
  <c r="N19" i="1"/>
  <c r="N20" i="1"/>
  <c r="N26" i="1"/>
  <c r="N21" i="1"/>
  <c r="M39" i="4" l="1"/>
  <c r="M40" i="4"/>
  <c r="M38" i="4"/>
  <c r="M63" i="4"/>
  <c r="M33" i="4"/>
  <c r="M32" i="4"/>
  <c r="M17" i="4"/>
  <c r="M24" i="4"/>
  <c r="M23" i="4"/>
  <c r="M21" i="4"/>
  <c r="M22" i="4"/>
  <c r="M18" i="4"/>
  <c r="M19" i="4"/>
  <c r="M20" i="4"/>
  <c r="M31" i="4"/>
  <c r="M27" i="4"/>
  <c r="M64" i="4"/>
  <c r="M44" i="4"/>
  <c r="M59" i="4"/>
  <c r="M61" i="4"/>
  <c r="M55" i="4"/>
  <c r="M43" i="4"/>
  <c r="M48" i="4"/>
  <c r="M57" i="4"/>
  <c r="M62" i="4"/>
  <c r="M56" i="4"/>
  <c r="M49" i="4"/>
  <c r="M47" i="4"/>
  <c r="M60" i="4"/>
  <c r="M50" i="4"/>
  <c r="M41" i="4"/>
  <c r="M51" i="4"/>
  <c r="M45" i="4"/>
  <c r="M58" i="4"/>
  <c r="M54" i="4"/>
  <c r="M28" i="4"/>
  <c r="M46" i="4"/>
  <c r="M42" i="4"/>
  <c r="M52" i="4"/>
  <c r="M53" i="4"/>
  <c r="M37" i="4"/>
  <c r="M29" i="4"/>
  <c r="M35" i="4"/>
  <c r="M36" i="4"/>
  <c r="M34" i="4"/>
  <c r="M30" i="4"/>
  <c r="M16" i="4"/>
  <c r="M15" i="4"/>
  <c r="N48" i="1" l="1"/>
  <c r="N49" i="1"/>
  <c r="N50" i="1"/>
  <c r="N54" i="1"/>
  <c r="N37" i="1"/>
  <c r="N34" i="1" l="1"/>
  <c r="M77" i="4" l="1"/>
  <c r="M78" i="4"/>
  <c r="M73" i="4"/>
  <c r="M75" i="4"/>
  <c r="M74" i="4"/>
  <c r="M76" i="4"/>
  <c r="M65" i="4"/>
  <c r="M25" i="4"/>
  <c r="M26" i="4"/>
  <c r="M14" i="4"/>
  <c r="M70" i="4" l="1"/>
  <c r="M111" i="4" l="1"/>
  <c r="M71" i="4" l="1"/>
  <c r="M97" i="4"/>
  <c r="M103" i="4"/>
  <c r="M108" i="4"/>
  <c r="M136" i="4"/>
  <c r="M133" i="4"/>
  <c r="M132" i="4"/>
  <c r="M134" i="4"/>
  <c r="M137" i="4"/>
  <c r="M138" i="4"/>
  <c r="M135" i="4"/>
  <c r="M86" i="4"/>
  <c r="M143" i="4"/>
  <c r="M141" i="4"/>
  <c r="M140" i="4"/>
  <c r="M139" i="4"/>
  <c r="M145" i="4"/>
  <c r="M144" i="4"/>
  <c r="M142" i="4"/>
  <c r="M147" i="4"/>
  <c r="M146" i="4"/>
  <c r="M148" i="4"/>
  <c r="M99" i="4"/>
  <c r="M101" i="4"/>
  <c r="M98" i="4"/>
  <c r="M95" i="4"/>
  <c r="M94" i="4"/>
  <c r="M100" i="4"/>
  <c r="M72" i="4"/>
  <c r="M104" i="4"/>
  <c r="M105" i="4"/>
  <c r="M106" i="4"/>
  <c r="M107" i="4"/>
  <c r="M121" i="4"/>
  <c r="M12" i="4"/>
  <c r="M13" i="4"/>
  <c r="M87" i="4"/>
  <c r="M89" i="4"/>
  <c r="M88" i="4"/>
  <c r="M102" i="4"/>
  <c r="M152" i="4"/>
  <c r="M154" i="4"/>
  <c r="M157" i="4"/>
  <c r="M149" i="4"/>
  <c r="M150" i="4"/>
  <c r="M151" i="4"/>
  <c r="M153" i="4"/>
  <c r="M156" i="4"/>
  <c r="M90" i="4"/>
  <c r="M91" i="4"/>
  <c r="M92" i="4"/>
  <c r="M93" i="4"/>
  <c r="M96" i="4"/>
  <c r="M155" i="4"/>
  <c r="M80" i="4"/>
  <c r="M118" i="4"/>
  <c r="M112" i="4"/>
  <c r="M115" i="4"/>
  <c r="M79" i="4"/>
  <c r="M82" i="4"/>
  <c r="M81" i="4"/>
  <c r="M119" i="4"/>
  <c r="M116" i="4"/>
  <c r="M114" i="4"/>
  <c r="M120" i="4"/>
  <c r="M117" i="4"/>
  <c r="M113" i="4"/>
  <c r="M68" i="4"/>
  <c r="M66" i="4"/>
  <c r="M69" i="4"/>
  <c r="M67" i="4"/>
  <c r="M109" i="4"/>
  <c r="M110" i="4"/>
  <c r="M161" i="4"/>
  <c r="M83" i="4"/>
  <c r="M85" i="4"/>
  <c r="M84" i="4"/>
  <c r="M159" i="4"/>
  <c r="N16" i="1"/>
  <c r="N10" i="1"/>
  <c r="N31" i="1"/>
  <c r="N38" i="1"/>
  <c r="N70" i="1"/>
  <c r="N27" i="1"/>
  <c r="N32" i="1"/>
  <c r="N33" i="1"/>
  <c r="N52" i="1"/>
  <c r="N58" i="1"/>
  <c r="N59" i="1"/>
  <c r="N62" i="1"/>
  <c r="N71" i="1"/>
  <c r="N61" i="1"/>
  <c r="N35" i="1"/>
  <c r="N72" i="1"/>
  <c r="N41" i="1"/>
  <c r="N40" i="1"/>
  <c r="N28" i="1"/>
  <c r="N30" i="1"/>
  <c r="N42" i="1"/>
  <c r="N29" i="1"/>
  <c r="N44" i="1"/>
  <c r="N57" i="1"/>
  <c r="N56" i="1"/>
  <c r="N51" i="1"/>
  <c r="N43" i="1"/>
  <c r="N47" i="1"/>
  <c r="N46" i="1"/>
  <c r="N45" i="1"/>
  <c r="N75" i="1"/>
  <c r="N64" i="1"/>
  <c r="N65" i="1"/>
  <c r="N14" i="1"/>
  <c r="N12" i="1"/>
  <c r="N13" i="1"/>
  <c r="N18" i="1"/>
  <c r="N36" i="1"/>
  <c r="N74" i="1"/>
  <c r="N69" i="1"/>
  <c r="N67" i="1"/>
  <c r="N68" i="1"/>
  <c r="N66" i="1"/>
  <c r="N63" i="1"/>
  <c r="K82" i="4"/>
  <c r="K79" i="4"/>
</calcChain>
</file>

<file path=xl/comments1.xml><?xml version="1.0" encoding="utf-8"?>
<comments xmlns="http://schemas.openxmlformats.org/spreadsheetml/2006/main">
  <authors>
    <author>Jason Garvens</author>
  </authors>
  <commentList>
    <comment ref="G124" authorId="0" shapeId="0">
      <text>
        <r>
          <rPr>
            <sz val="9"/>
            <color indexed="81"/>
            <rFont val="Tahoma"/>
            <family val="2"/>
          </rPr>
          <t xml:space="preserve">Test report shows this value at 0.04" SP
</t>
        </r>
      </text>
    </comment>
    <comment ref="H124" authorId="0" shapeId="0">
      <text>
        <r>
          <rPr>
            <sz val="9"/>
            <color indexed="81"/>
            <rFont val="Tahoma"/>
            <family val="2"/>
          </rPr>
          <t xml:space="preserve">Test report shows this value at 0.04" SP
</t>
        </r>
      </text>
    </comment>
  </commentList>
</comments>
</file>

<file path=xl/sharedStrings.xml><?xml version="1.0" encoding="utf-8"?>
<sst xmlns="http://schemas.openxmlformats.org/spreadsheetml/2006/main" count="2082" uniqueCount="887">
  <si>
    <t>Test #</t>
  </si>
  <si>
    <t>Manufacturer</t>
  </si>
  <si>
    <t>Model</t>
  </si>
  <si>
    <t xml:space="preserve">Style </t>
  </si>
  <si>
    <t xml:space="preserve">Guard </t>
  </si>
  <si>
    <t>Airflow (Thrust CFM)</t>
  </si>
  <si>
    <t>Efficiency Ratio (Thrust CFM/W)</t>
  </si>
  <si>
    <t>Thrust (LBF)</t>
  </si>
  <si>
    <t>Input Power (kW)</t>
  </si>
  <si>
    <t>Thrust Efficiency Ratio (LBF/kW)</t>
  </si>
  <si>
    <t>5D Centerline Velocity (FPM)</t>
  </si>
  <si>
    <t>Panel</t>
  </si>
  <si>
    <t>N</t>
  </si>
  <si>
    <t>c16051A</t>
  </si>
  <si>
    <t>c11187</t>
  </si>
  <si>
    <t>American Coolair</t>
  </si>
  <si>
    <t>NBCBE52L</t>
  </si>
  <si>
    <t>c11186</t>
  </si>
  <si>
    <t>NBRBE52L</t>
  </si>
  <si>
    <t>NCFE52L</t>
  </si>
  <si>
    <t>c11181</t>
  </si>
  <si>
    <t>NEF54L</t>
  </si>
  <si>
    <t>c11180</t>
  </si>
  <si>
    <t>NEFB52L</t>
  </si>
  <si>
    <t>NEFBE52L</t>
  </si>
  <si>
    <t>c11185</t>
  </si>
  <si>
    <t>c14032</t>
  </si>
  <si>
    <t xml:space="preserve">GEA Farm Technologies, Inc. </t>
  </si>
  <si>
    <t>5131-5200-020</t>
  </si>
  <si>
    <t>c13219</t>
  </si>
  <si>
    <t>5131-5200-040</t>
  </si>
  <si>
    <t>MP52L1</t>
  </si>
  <si>
    <t>c13218</t>
  </si>
  <si>
    <t>MP52L1A</t>
  </si>
  <si>
    <t>J &amp; D Manufacturing</t>
  </si>
  <si>
    <t>c14052</t>
  </si>
  <si>
    <t>VPX50CA31011-E</t>
  </si>
  <si>
    <t>c15244</t>
  </si>
  <si>
    <t>c16241</t>
  </si>
  <si>
    <t>Munters Aerotech</t>
  </si>
  <si>
    <t>c12407</t>
  </si>
  <si>
    <t>Myn-fan</t>
  </si>
  <si>
    <t>52PG750</t>
  </si>
  <si>
    <t>c12398</t>
  </si>
  <si>
    <t>c12397</t>
  </si>
  <si>
    <t>54PG750</t>
  </si>
  <si>
    <t>c08047</t>
  </si>
  <si>
    <t>Schaefer</t>
  </si>
  <si>
    <t>523GP1</t>
  </si>
  <si>
    <t>523GP112</t>
  </si>
  <si>
    <t>523GP1-3-</t>
  </si>
  <si>
    <t>523GP1C</t>
  </si>
  <si>
    <t>c08042</t>
  </si>
  <si>
    <t>523P1</t>
  </si>
  <si>
    <t>523P1C</t>
  </si>
  <si>
    <t>c12382</t>
  </si>
  <si>
    <t>543GP1</t>
  </si>
  <si>
    <t>c14010</t>
  </si>
  <si>
    <t>c12383</t>
  </si>
  <si>
    <t>545GP1</t>
  </si>
  <si>
    <t>c14009</t>
  </si>
  <si>
    <t>c12378</t>
  </si>
  <si>
    <t>c16045</t>
  </si>
  <si>
    <t xml:space="preserve">Termotecnica Pericoli s.r.l. </t>
  </si>
  <si>
    <t>ADF53-1L</t>
  </si>
  <si>
    <t>c16051</t>
  </si>
  <si>
    <t>c16036</t>
  </si>
  <si>
    <t>Topcool</t>
  </si>
  <si>
    <t>c16038</t>
  </si>
  <si>
    <t>c16380</t>
  </si>
  <si>
    <t>VES Environmental Solutions LLC</t>
  </si>
  <si>
    <t>ECVB551115230</t>
  </si>
  <si>
    <t>c11196</t>
  </si>
  <si>
    <t>NBC36J</t>
  </si>
  <si>
    <t>c11197</t>
  </si>
  <si>
    <t>NBC36K</t>
  </si>
  <si>
    <t>c11195</t>
  </si>
  <si>
    <t>c15229</t>
  </si>
  <si>
    <t>c08010</t>
  </si>
  <si>
    <t>c15223</t>
  </si>
  <si>
    <t>c16422</t>
  </si>
  <si>
    <t>VP3631CA</t>
  </si>
  <si>
    <t>Box</t>
  </si>
  <si>
    <t>c12033</t>
  </si>
  <si>
    <t>c12027</t>
  </si>
  <si>
    <t>CF365G1</t>
  </si>
  <si>
    <t>c14305</t>
  </si>
  <si>
    <t>c08051</t>
  </si>
  <si>
    <t>c14306</t>
  </si>
  <si>
    <t>365P12</t>
  </si>
  <si>
    <t>c09204</t>
  </si>
  <si>
    <t xml:space="preserve">VES Environmental Solutions </t>
  </si>
  <si>
    <t>Basket</t>
  </si>
  <si>
    <t>Phase</t>
  </si>
  <si>
    <t>EFB36</t>
  </si>
  <si>
    <t xml:space="preserve">American Coolair </t>
  </si>
  <si>
    <t>c15042</t>
  </si>
  <si>
    <t>Artex Barn Solutions, Ltd.</t>
  </si>
  <si>
    <t>36" basket</t>
  </si>
  <si>
    <t>Y</t>
  </si>
  <si>
    <t>c09021</t>
  </si>
  <si>
    <t>c15225</t>
  </si>
  <si>
    <t>VP3631-E</t>
  </si>
  <si>
    <t>c15228</t>
  </si>
  <si>
    <t>c08007</t>
  </si>
  <si>
    <t>c15224</t>
  </si>
  <si>
    <t>VP363DCA</t>
  </si>
  <si>
    <t>c16433</t>
  </si>
  <si>
    <t xml:space="preserve">Munters Aerotech </t>
  </si>
  <si>
    <t>c08052</t>
  </si>
  <si>
    <t xml:space="preserve">Schaefer </t>
  </si>
  <si>
    <t>363P12DD-3</t>
  </si>
  <si>
    <t>c15067</t>
  </si>
  <si>
    <t>363P12DD-3V</t>
  </si>
  <si>
    <t>c15065</t>
  </si>
  <si>
    <t>c09040</t>
  </si>
  <si>
    <t>c09209</t>
  </si>
  <si>
    <t>HVB36123P</t>
  </si>
  <si>
    <t>c09199</t>
  </si>
  <si>
    <t>Tube</t>
  </si>
  <si>
    <t>c09200</t>
  </si>
  <si>
    <t>PHVF36123P-NG</t>
  </si>
  <si>
    <t>c16403</t>
  </si>
  <si>
    <t>83-6010-0</t>
  </si>
  <si>
    <t>c16049A</t>
  </si>
  <si>
    <t>NBCB52L</t>
  </si>
  <si>
    <t>NCF52L</t>
  </si>
  <si>
    <t>NEFBE52</t>
  </si>
  <si>
    <t>c16025</t>
  </si>
  <si>
    <t>c14030</t>
  </si>
  <si>
    <t>5131-5200-030</t>
  </si>
  <si>
    <t>c13224</t>
  </si>
  <si>
    <t>5131-5200-050</t>
  </si>
  <si>
    <t>c14026</t>
  </si>
  <si>
    <t>5131-5200-090</t>
  </si>
  <si>
    <t>MP52L3</t>
  </si>
  <si>
    <t>c14044</t>
  </si>
  <si>
    <t>c16417</t>
  </si>
  <si>
    <t>c14067</t>
  </si>
  <si>
    <t>c14271</t>
  </si>
  <si>
    <t>c14279</t>
  </si>
  <si>
    <t>c14068</t>
  </si>
  <si>
    <t>VPX55GV32031</t>
  </si>
  <si>
    <t>c14275</t>
  </si>
  <si>
    <t>c13236</t>
  </si>
  <si>
    <t>AX51DG23-HE</t>
  </si>
  <si>
    <t>c13238</t>
  </si>
  <si>
    <t>AX51DG23-HR</t>
  </si>
  <si>
    <t>c12418</t>
  </si>
  <si>
    <t xml:space="preserve">Myn-fan </t>
  </si>
  <si>
    <t>52PC750T</t>
  </si>
  <si>
    <t>c12404</t>
  </si>
  <si>
    <t>52PG750T</t>
  </si>
  <si>
    <t>c12400</t>
  </si>
  <si>
    <t>c12401</t>
  </si>
  <si>
    <t>54PG750T</t>
  </si>
  <si>
    <t>c15068</t>
  </si>
  <si>
    <t>483P34-3V</t>
  </si>
  <si>
    <t>c15069</t>
  </si>
  <si>
    <t>485P34-3V</t>
  </si>
  <si>
    <t>523GP112-3</t>
  </si>
  <si>
    <t>523GP1-3</t>
  </si>
  <si>
    <t>c15070</t>
  </si>
  <si>
    <t>523GP1-3V</t>
  </si>
  <si>
    <t>c16073</t>
  </si>
  <si>
    <t>523GP1-3V-30</t>
  </si>
  <si>
    <t>523GP1C-3</t>
  </si>
  <si>
    <t>523P1-3</t>
  </si>
  <si>
    <t>523P1-3-SB</t>
  </si>
  <si>
    <t>c15072</t>
  </si>
  <si>
    <t>523P1-3V</t>
  </si>
  <si>
    <t>c14017</t>
  </si>
  <si>
    <t>523P1C-3</t>
  </si>
  <si>
    <t>523P1C-3-SB</t>
  </si>
  <si>
    <t>c14290</t>
  </si>
  <si>
    <t>c14007</t>
  </si>
  <si>
    <t>543GP1-3</t>
  </si>
  <si>
    <t>c12385</t>
  </si>
  <si>
    <t>543GP1-3V</t>
  </si>
  <si>
    <t>c12389</t>
  </si>
  <si>
    <t>c12384</t>
  </si>
  <si>
    <t>545GP1-3V</t>
  </si>
  <si>
    <t>c12388</t>
  </si>
  <si>
    <t>c14321</t>
  </si>
  <si>
    <t>ADF53</t>
  </si>
  <si>
    <t>c15257</t>
  </si>
  <si>
    <t>ADF53-3</t>
  </si>
  <si>
    <t>c16046</t>
  </si>
  <si>
    <t>ADF53-3L</t>
  </si>
  <si>
    <t>c16049</t>
  </si>
  <si>
    <t>c16035</t>
  </si>
  <si>
    <t>c16408</t>
  </si>
  <si>
    <t>83-3613-0</t>
  </si>
  <si>
    <t>c16413</t>
  </si>
  <si>
    <t>c16039</t>
  </si>
  <si>
    <t>83-3623-0</t>
  </si>
  <si>
    <t>33416-AC3</t>
  </si>
  <si>
    <t>33416-AC4</t>
  </si>
  <si>
    <t>83-4014-0</t>
  </si>
  <si>
    <t>33416-AC5</t>
  </si>
  <si>
    <t>83-4015-0</t>
  </si>
  <si>
    <t>33416-AC6</t>
  </si>
  <si>
    <t>83-4016-0</t>
  </si>
  <si>
    <t>33416-AC7</t>
  </si>
  <si>
    <t>33416-AC8</t>
  </si>
  <si>
    <t>33417-AC3</t>
  </si>
  <si>
    <t>82-4113-0</t>
  </si>
  <si>
    <t>VHV</t>
  </si>
  <si>
    <t>33418-AC2</t>
  </si>
  <si>
    <t>33417-AC7</t>
  </si>
  <si>
    <t>33557-A1</t>
  </si>
  <si>
    <t>c09198</t>
  </si>
  <si>
    <t>PF52CA3P</t>
  </si>
  <si>
    <t>30809.1-A1</t>
  </si>
  <si>
    <t>BLT503230460</t>
  </si>
  <si>
    <t>30809.1-A2</t>
  </si>
  <si>
    <t>(All)</t>
  </si>
  <si>
    <t>Thrust Efficiency (LBF/kW)</t>
  </si>
  <si>
    <t>Circulation Fans</t>
  </si>
  <si>
    <t>Ventilation Fans</t>
  </si>
  <si>
    <t>Tier</t>
  </si>
  <si>
    <t xml:space="preserve">Model </t>
  </si>
  <si>
    <t xml:space="preserve">Cone </t>
  </si>
  <si>
    <t xml:space="preserve">Shutter </t>
  </si>
  <si>
    <t>Air Flow (cfm) 0.05" SP</t>
  </si>
  <si>
    <t>VER (cfm/W) 0.05" SP</t>
  </si>
  <si>
    <t>Air Flow (cfm) 0.10" SP</t>
  </si>
  <si>
    <t>Air Flow Ratio</t>
  </si>
  <si>
    <t>Airstream</t>
  </si>
  <si>
    <t>P</t>
  </si>
  <si>
    <t>Grower Select</t>
  </si>
  <si>
    <t>Hired Hand</t>
  </si>
  <si>
    <t>A</t>
  </si>
  <si>
    <t>FGBC36J</t>
  </si>
  <si>
    <t>MNBC36J</t>
  </si>
  <si>
    <t>MNBCC36J</t>
  </si>
  <si>
    <t>MNBCC36K</t>
  </si>
  <si>
    <t>MNEFC36J</t>
  </si>
  <si>
    <t xml:space="preserve">Canarm </t>
  </si>
  <si>
    <t>FG136W40G31</t>
  </si>
  <si>
    <t>FG136W40G61</t>
  </si>
  <si>
    <t>FG36C</t>
  </si>
  <si>
    <t>FG36V</t>
  </si>
  <si>
    <t xml:space="preserve">Chore-Time </t>
  </si>
  <si>
    <t>50372-22</t>
  </si>
  <si>
    <t>B</t>
  </si>
  <si>
    <t>16136d  </t>
  </si>
  <si>
    <t>Dayton</t>
  </si>
  <si>
    <t>44YU16</t>
  </si>
  <si>
    <t>AS-36EDDLP</t>
  </si>
  <si>
    <t xml:space="preserve">Hired Hand </t>
  </si>
  <si>
    <t>6603-6080</t>
  </si>
  <si>
    <t>6603-7011</t>
  </si>
  <si>
    <t xml:space="preserve">J &amp; D Manufacturing </t>
  </si>
  <si>
    <t>VFS36CS</t>
  </si>
  <si>
    <t>AT36Z1CP</t>
  </si>
  <si>
    <t>AX365T1CP</t>
  </si>
  <si>
    <t>36SWC550</t>
  </si>
  <si>
    <t xml:space="preserve">Pro Terra Systems </t>
  </si>
  <si>
    <t>A50372-22</t>
  </si>
  <si>
    <t xml:space="preserve">PW Aire </t>
  </si>
  <si>
    <t>EF3600MT w/cone</t>
  </si>
  <si>
    <t>366S12-E</t>
  </si>
  <si>
    <t xml:space="preserve">Val-Co </t>
  </si>
  <si>
    <t>GS36G280MGA</t>
  </si>
  <si>
    <t>GS36G280MNA</t>
  </si>
  <si>
    <t>HGS36G280MGA</t>
  </si>
  <si>
    <t>HPM36W280MGA</t>
  </si>
  <si>
    <t>HPM36W760M_AT (C,N)</t>
  </si>
  <si>
    <t>HPM36W840MGAT</t>
  </si>
  <si>
    <t>HPM36W840MNAT</t>
  </si>
  <si>
    <t>PM36W280M_A</t>
  </si>
  <si>
    <t>PM36W280M_A (C or N)</t>
  </si>
  <si>
    <t>Acme</t>
  </si>
  <si>
    <t>BDR48J2L</t>
  </si>
  <si>
    <t>BDR54J</t>
  </si>
  <si>
    <t>BDR54J1</t>
  </si>
  <si>
    <t>BDR54J-C</t>
  </si>
  <si>
    <t>BDR54JL-C</t>
  </si>
  <si>
    <t>BDRV54J1-C2</t>
  </si>
  <si>
    <t>BDRV54J1-C3</t>
  </si>
  <si>
    <t>BDRV54J2-C2</t>
  </si>
  <si>
    <t>BDRV54J2-C3</t>
  </si>
  <si>
    <t>BDRV54J-C2</t>
  </si>
  <si>
    <t>BDRV54J-C3</t>
  </si>
  <si>
    <t>BDRV54J-CB</t>
  </si>
  <si>
    <t>BDRV54JL-C2</t>
  </si>
  <si>
    <t>BDRV54JL-C3</t>
  </si>
  <si>
    <t>DC54J-C</t>
  </si>
  <si>
    <t>DC54JL-C</t>
  </si>
  <si>
    <t>DDPG50JL-C</t>
  </si>
  <si>
    <t>DDPGV54J-C</t>
  </si>
  <si>
    <t>DDPS48J-C</t>
  </si>
  <si>
    <t>DDPSV54J-C</t>
  </si>
  <si>
    <t>13365 </t>
  </si>
  <si>
    <t>DXP60J-L</t>
  </si>
  <si>
    <t>13361 </t>
  </si>
  <si>
    <t>DXP60K-L</t>
  </si>
  <si>
    <t>   15334  </t>
  </si>
  <si>
    <t>77-0173</t>
  </si>
  <si>
    <t>   15336  </t>
  </si>
  <si>
    <t>77-0175</t>
  </si>
  <si>
    <t xml:space="preserve">Airstream </t>
  </si>
  <si>
    <t>77-0109, 77,0113</t>
  </si>
  <si>
    <t>77-0110</t>
  </si>
  <si>
    <t>CGSBC50HE</t>
  </si>
  <si>
    <t>G50CBF16GA</t>
  </si>
  <si>
    <t>G50CBF16GAHE</t>
  </si>
  <si>
    <t>77-0117-IB, 77-0130-IB</t>
  </si>
  <si>
    <t>77-0121-IB, 77-0134-IB</t>
  </si>
  <si>
    <t>   14159  </t>
  </si>
  <si>
    <t>77-0147-IB, 77-0159-IB</t>
  </si>
  <si>
    <t>   14158  </t>
  </si>
  <si>
    <t>77-0148-IB, 77-0160-IB</t>
  </si>
  <si>
    <t>   14183  </t>
  </si>
  <si>
    <t>77-0149-IB, 77-0161-IB</t>
  </si>
  <si>
    <t>   14160  </t>
  </si>
  <si>
    <t>77-0150-IB, 77-0162-IB</t>
  </si>
  <si>
    <t>   14172  </t>
  </si>
  <si>
    <t>77-0151-IB, 77-0163-IB</t>
  </si>
  <si>
    <t>G54CBF16GAHE</t>
  </si>
  <si>
    <t>G54CBF16GAU</t>
  </si>
  <si>
    <t>FGBC52K</t>
  </si>
  <si>
    <t>FGBC52L</t>
  </si>
  <si>
    <t>   14216  </t>
  </si>
  <si>
    <t>FGBCDD54L</t>
  </si>
  <si>
    <t>FGBCE52L</t>
  </si>
  <si>
    <t>FGBR52K</t>
  </si>
  <si>
    <t>FGBRE52M</t>
  </si>
  <si>
    <t> 16344  </t>
  </si>
  <si>
    <t>FGXM54L</t>
  </si>
  <si>
    <t>  16346  </t>
  </si>
  <si>
    <t>FGXM54M</t>
  </si>
  <si>
    <t>MNBCC52LE</t>
  </si>
  <si>
    <t>MNBCC54L</t>
  </si>
  <si>
    <t>MNBCCDD54L</t>
  </si>
  <si>
    <t>MNBCCE54L</t>
  </si>
  <si>
    <t>MNBCCE54M</t>
  </si>
  <si>
    <t>MNBCDD52L</t>
  </si>
  <si>
    <t>MNBCDD52LE</t>
  </si>
  <si>
    <t>MNBCDD54LE</t>
  </si>
  <si>
    <t>MNBCDD54ME</t>
  </si>
  <si>
    <t>MNBFC60L</t>
  </si>
  <si>
    <t>MNCFBC48K</t>
  </si>
  <si>
    <t>MNCFC52K</t>
  </si>
  <si>
    <t>MNEF52K</t>
  </si>
  <si>
    <t>MNEFC52K</t>
  </si>
  <si>
    <t>MNEFC52L</t>
  </si>
  <si>
    <t>MNEFC54L</t>
  </si>
  <si>
    <t>MNEFC54M</t>
  </si>
  <si>
    <t>MNEFCE54L</t>
  </si>
  <si>
    <t>MNEFCE54M</t>
  </si>
  <si>
    <t>MNEFDD54L</t>
  </si>
  <si>
    <t>MNEFDD54LE</t>
  </si>
  <si>
    <t>MNEFDD54M</t>
  </si>
  <si>
    <t>MNEFDD54ME</t>
  </si>
  <si>
    <t>MNEFEC52L</t>
  </si>
  <si>
    <t>NBCID52L-SQ</t>
  </si>
  <si>
    <t>   14228  </t>
  </si>
  <si>
    <t>NBCXM54L</t>
  </si>
  <si>
    <t>NBFID60L-SQ</t>
  </si>
  <si>
    <t>G</t>
  </si>
  <si>
    <t>NBFID60M-SQ</t>
  </si>
  <si>
    <t>NEFID52L-SQ</t>
  </si>
  <si>
    <t>   14235  </t>
  </si>
  <si>
    <t>NEFXM54L</t>
  </si>
  <si>
    <t>FGI50W27H61</t>
  </si>
  <si>
    <t>SF52HE</t>
  </si>
  <si>
    <t>48318-235</t>
  </si>
  <si>
    <t>49451-22</t>
  </si>
  <si>
    <t>49451-23</t>
  </si>
  <si>
    <t>49511-22</t>
  </si>
  <si>
    <t>49515-22</t>
  </si>
  <si>
    <t>49515-23</t>
  </si>
  <si>
    <t>49519-22</t>
  </si>
  <si>
    <t>49740-22</t>
  </si>
  <si>
    <t>52157-22</t>
  </si>
  <si>
    <t>   12615  </t>
  </si>
  <si>
    <t>53464-21</t>
  </si>
  <si>
    <t>   12614  </t>
  </si>
  <si>
    <t>53464-22</t>
  </si>
  <si>
    <t>   12620  </t>
  </si>
  <si>
    <t>53464-42 variable speed</t>
  </si>
  <si>
    <t>   13591  </t>
  </si>
  <si>
    <t>54659-22</t>
  </si>
  <si>
    <t>   13570  </t>
  </si>
  <si>
    <t>54659-42vfd</t>
  </si>
  <si>
    <t xml:space="preserve">DACS </t>
  </si>
  <si>
    <t>MagFan vari speed drive</t>
  </si>
  <si>
    <t>Diversified Imports</t>
  </si>
  <si>
    <t>3DIFAN55S</t>
  </si>
  <si>
    <t xml:space="preserve">Grower Select </t>
  </si>
  <si>
    <t>WS-52B-HE2</t>
  </si>
  <si>
    <t>6603-0606</t>
  </si>
  <si>
    <t>6603-6502</t>
  </si>
  <si>
    <t>6603-6505</t>
  </si>
  <si>
    <t>6603-7021</t>
  </si>
  <si>
    <t>6603-7082</t>
  </si>
  <si>
    <t>6603-7090</t>
  </si>
  <si>
    <t>6603-7401</t>
  </si>
  <si>
    <t>20160519-01</t>
  </si>
  <si>
    <t>VSA55G3C11</t>
  </si>
  <si>
    <t>   12637  </t>
  </si>
  <si>
    <t>VSA55G3C11E</t>
  </si>
  <si>
    <t>20160519-04</t>
  </si>
  <si>
    <t>VSP55G3C11-E</t>
  </si>
  <si>
    <t>   12554  </t>
  </si>
  <si>
    <t>VTW55G3CN151E</t>
  </si>
  <si>
    <t>   12570  </t>
  </si>
  <si>
    <t>VTW55G3CN21E</t>
  </si>
  <si>
    <t xml:space="preserve">Loyal </t>
  </si>
  <si>
    <t>WF-48-6-4-3.0</t>
  </si>
  <si>
    <t>   16162  </t>
  </si>
  <si>
    <t>Multifan</t>
  </si>
  <si>
    <t>C4E14K1</t>
  </si>
  <si>
    <t>   16190  </t>
  </si>
  <si>
    <t>C4E14K2</t>
  </si>
  <si>
    <t> 16682  </t>
  </si>
  <si>
    <t>S4E14K0</t>
  </si>
  <si>
    <t>   16683  </t>
  </si>
  <si>
    <t> 16832  </t>
  </si>
  <si>
    <t>C4E14P1</t>
  </si>
  <si>
    <t> 16835  </t>
  </si>
  <si>
    <t>C4E14P4</t>
  </si>
  <si>
    <t>16837  </t>
  </si>
  <si>
    <t>C4E14P5</t>
  </si>
  <si>
    <t>  16840  </t>
  </si>
  <si>
    <t>C4E14P2</t>
  </si>
  <si>
    <t>WF501V1CD</t>
  </si>
  <si>
    <t>VX511F1CD</t>
  </si>
  <si>
    <t>VX511F1CER</t>
  </si>
  <si>
    <t>VX511F1CT</t>
  </si>
  <si>
    <t>VX51DF21CT-HE</t>
  </si>
  <si>
    <t>VX51DF21CT-HR</t>
  </si>
  <si>
    <t>   12791  </t>
  </si>
  <si>
    <t>VX55DF21CT-HE</t>
  </si>
  <si>
    <t>   12792  </t>
  </si>
  <si>
    <t>VX55DF21CT-HR</t>
  </si>
  <si>
    <t>WF541T1CEJ</t>
  </si>
  <si>
    <t>WF541T1CEP</t>
  </si>
  <si>
    <t>WF541T1CJ</t>
  </si>
  <si>
    <t>WF541T1CP</t>
  </si>
  <si>
    <t>WF541V1CD</t>
  </si>
  <si>
    <t>   15181  </t>
  </si>
  <si>
    <t>WM541F1CB</t>
  </si>
  <si>
    <t>   15003  </t>
  </si>
  <si>
    <t>WM541G1CD</t>
  </si>
  <si>
    <t>52EB750-HE</t>
  </si>
  <si>
    <t>   13504  </t>
  </si>
  <si>
    <t>54EB750</t>
  </si>
  <si>
    <t>   13500  </t>
  </si>
  <si>
    <t>54SWC750</t>
  </si>
  <si>
    <t>A48318-235</t>
  </si>
  <si>
    <t>A49451-22</t>
  </si>
  <si>
    <t>A49451-23</t>
  </si>
  <si>
    <t>A49511-22</t>
  </si>
  <si>
    <t>A49515-22</t>
  </si>
  <si>
    <t>A49515-23</t>
  </si>
  <si>
    <t>A49519-22</t>
  </si>
  <si>
    <t>A49740-22</t>
  </si>
  <si>
    <t>A52157-22</t>
  </si>
  <si>
    <t>523CFB1</t>
  </si>
  <si>
    <t>526CFB1</t>
  </si>
  <si>
    <t>543SMCB112G-HE</t>
  </si>
  <si>
    <t>543SMCB112G-HY</t>
  </si>
  <si>
    <t>573CF112C-1-HE</t>
  </si>
  <si>
    <t>   11206  </t>
  </si>
  <si>
    <t>573CF112G-1-HE</t>
  </si>
  <si>
    <t>573CF1G-1</t>
  </si>
  <si>
    <t>   11204  </t>
  </si>
  <si>
    <t>573CF2G-1-HE</t>
  </si>
  <si>
    <t>   11207  </t>
  </si>
  <si>
    <t>575CF112G-1-HE</t>
  </si>
  <si>
    <t>   11202  </t>
  </si>
  <si>
    <t>575CF2G-1-HE</t>
  </si>
  <si>
    <t>  16812  </t>
  </si>
  <si>
    <t>SKOV</t>
  </si>
  <si>
    <t>DA 1700-4 LPC</t>
  </si>
  <si>
    <t>   16814  </t>
  </si>
  <si>
    <t>DA 1700-5 LPC</t>
  </si>
  <si>
    <t>   16813  </t>
  </si>
  <si>
    <t>DA 1700-5E LPC</t>
  </si>
  <si>
    <t>   15647  </t>
  </si>
  <si>
    <t>   15646  </t>
  </si>
  <si>
    <t>   15648  </t>
  </si>
  <si>
    <t>   12242  </t>
  </si>
  <si>
    <t>   12243  </t>
  </si>
  <si>
    <t>   12709  </t>
  </si>
  <si>
    <t>   15665  </t>
  </si>
  <si>
    <t>954200-EXT</t>
  </si>
  <si>
    <t>   15664  </t>
  </si>
  <si>
    <t>954205-EXT</t>
  </si>
  <si>
    <t> 16521  </t>
  </si>
  <si>
    <t>  16534  </t>
  </si>
  <si>
    <t>  16539  </t>
  </si>
  <si>
    <t> 16556  </t>
  </si>
  <si>
    <t>   17057  </t>
  </si>
  <si>
    <t>GS48G340NGA</t>
  </si>
  <si>
    <t>GS48G340XGA</t>
  </si>
  <si>
    <t>HGS48G340MGA</t>
  </si>
  <si>
    <t>HGS48G340N_A (N or C)</t>
  </si>
  <si>
    <t>HGS48G340NGA</t>
  </si>
  <si>
    <t>HGS54G340MGA</t>
  </si>
  <si>
    <t>   05122  </t>
  </si>
  <si>
    <t>HGS54G340NGA</t>
  </si>
  <si>
    <t>PM48W340N_A</t>
  </si>
  <si>
    <t>PM50W340M_A (C or N)</t>
  </si>
  <si>
    <t>PM50W340N_A (S or G)</t>
  </si>
  <si>
    <t>PM50W340N_A (C or N)</t>
  </si>
  <si>
    <t>   15666  </t>
  </si>
  <si>
    <t>954210-EXT</t>
  </si>
  <si>
    <t>AFRS55230-HO3</t>
  </si>
  <si>
    <t>AFRS55115230-3</t>
  </si>
  <si>
    <t>FG363</t>
  </si>
  <si>
    <t>FG363 w/cone</t>
  </si>
  <si>
    <t>FG36BD3 w/cone</t>
  </si>
  <si>
    <t>6603-0122</t>
  </si>
  <si>
    <t>20150611-04</t>
  </si>
  <si>
    <t>J&amp;D Manufacturing</t>
  </si>
  <si>
    <t>VFS36CS13-E</t>
  </si>
  <si>
    <t>20160105-02</t>
  </si>
  <si>
    <t>VNS36D3</t>
  </si>
  <si>
    <t>AT36Z3CP</t>
  </si>
  <si>
    <t>AX365T3CP</t>
  </si>
  <si>
    <t>363SC12-3</t>
  </si>
  <si>
    <t>AFR36230460-560NS</t>
  </si>
  <si>
    <t>BDR48JL-C</t>
  </si>
  <si>
    <t>DDPG48J-C</t>
  </si>
  <si>
    <t>DDPS50J</t>
  </si>
  <si>
    <t>DDPS50J-C</t>
  </si>
  <si>
    <t>DDPS50JL-C</t>
  </si>
  <si>
    <t>BDR54J-L</t>
  </si>
  <si>
    <t>DC54K-C</t>
  </si>
  <si>
    <t>   13366  </t>
  </si>
  <si>
    <t>DXP60J</t>
  </si>
  <si>
    <t>   13514  </t>
  </si>
  <si>
    <t>   13520  </t>
  </si>
  <si>
    <t>DXP60L-L</t>
  </si>
  <si>
    <t>DDPVG72M/DDPVS72M</t>
  </si>
  <si>
    <t>77-0119-IB, 77-0135-IB</t>
  </si>
  <si>
    <t>   14167  </t>
  </si>
  <si>
    <t>77-0152-IB, 77-0164-IB</t>
  </si>
  <si>
    <t>   14170  </t>
  </si>
  <si>
    <t>77-0154-IB, 77-0166-IB</t>
  </si>
  <si>
    <t>MNBCC52L</t>
  </si>
  <si>
    <t>MNBCDD52L 3 ph.</t>
  </si>
  <si>
    <t>MNBCDD52LE 3 ph.</t>
  </si>
  <si>
    <t>   14219  </t>
  </si>
  <si>
    <t>MNBCC54M</t>
  </si>
  <si>
    <t>MNBCDD54L</t>
  </si>
  <si>
    <t>MNBCDD54M</t>
  </si>
  <si>
    <t>   14231  </t>
  </si>
  <si>
    <t>   14232  </t>
  </si>
  <si>
    <t>   14233  </t>
  </si>
  <si>
    <t>NEFXM54M</t>
  </si>
  <si>
    <t>  16340  </t>
  </si>
  <si>
    <t> 16342  </t>
  </si>
  <si>
    <t>FGXM54EN</t>
  </si>
  <si>
    <t>   16343  </t>
  </si>
  <si>
    <t>Artex</t>
  </si>
  <si>
    <t>PVC</t>
  </si>
  <si>
    <t>guard 2 side</t>
  </si>
  <si>
    <t>49511-42</t>
  </si>
  <si>
    <t>49519-42</t>
  </si>
  <si>
    <t>49740-42</t>
  </si>
  <si>
    <t>52157-42</t>
  </si>
  <si>
    <t>52157-43</t>
  </si>
  <si>
    <t>   12616  </t>
  </si>
  <si>
    <t>53464-41</t>
  </si>
  <si>
    <t>   12619  </t>
  </si>
  <si>
    <t>53464-42</t>
  </si>
  <si>
    <t>   13569  </t>
  </si>
  <si>
    <t>54659-42</t>
  </si>
  <si>
    <t>6603-3014</t>
  </si>
  <si>
    <t>6603-6513</t>
  </si>
  <si>
    <t>6603-7403</t>
  </si>
  <si>
    <t>6603-7097</t>
  </si>
  <si>
    <t>VFS503CSCA-E</t>
  </si>
  <si>
    <t>20160513-06</t>
  </si>
  <si>
    <t>VSA55G3C153E</t>
  </si>
  <si>
    <t>  20160513-02</t>
  </si>
  <si>
    <t>VSA55G3C23E</t>
  </si>
  <si>
    <t>   12562  </t>
  </si>
  <si>
    <t>VTW55G3CN153E</t>
  </si>
  <si>
    <t>   12573  </t>
  </si>
  <si>
    <t>VTW55G3CN23E</t>
  </si>
  <si>
    <t>20150914-04</t>
  </si>
  <si>
    <t>VMA72A5C33</t>
  </si>
  <si>
    <t>20150915-06</t>
  </si>
  <si>
    <t>VMA72A5C33-E</t>
  </si>
  <si>
    <t>VMTA72A5C33</t>
  </si>
  <si>
    <t xml:space="preserve">Multifan </t>
  </si>
  <si>
    <t>4D130-3PP-55FC 0.75 kW</t>
  </si>
  <si>
    <t>   12741  </t>
  </si>
  <si>
    <t>4D140-3PP-55</t>
  </si>
  <si>
    <t>   15452  </t>
  </si>
  <si>
    <t>C4D14K1</t>
  </si>
  <si>
    <t>   15509  </t>
  </si>
  <si>
    <t>C4D14K2</t>
  </si>
  <si>
    <t>   15407  </t>
  </si>
  <si>
    <t>G4D14K2, w/cone</t>
  </si>
  <si>
    <t> 16675  </t>
  </si>
  <si>
    <t>S4D14K0</t>
  </si>
  <si>
    <t> 16845  </t>
  </si>
  <si>
    <t>C4D14P1</t>
  </si>
  <si>
    <t>   16846  </t>
  </si>
  <si>
    <t>C4D14P2</t>
  </si>
  <si>
    <t>  16849  </t>
  </si>
  <si>
    <t>C4D14P5</t>
  </si>
  <si>
    <t> 16850  </t>
  </si>
  <si>
    <t>C4D14P4</t>
  </si>
  <si>
    <t>VX51DF43CT-HE</t>
  </si>
  <si>
    <t>VX51DF43CT-HR</t>
  </si>
  <si>
    <t>   13184  </t>
  </si>
  <si>
    <t>WF54DT23CXP-HE</t>
  </si>
  <si>
    <t>   13185  </t>
  </si>
  <si>
    <t>WF54DT23CXP-HR</t>
  </si>
  <si>
    <t>VX55DF43CT-HE</t>
  </si>
  <si>
    <t>VX55DF43CT-HR</t>
  </si>
  <si>
    <t>VX511F3CD</t>
  </si>
  <si>
    <t>   12788  </t>
  </si>
  <si>
    <t>VX51DF23CT-HE</t>
  </si>
  <si>
    <t>WF541T3CP</t>
  </si>
  <si>
    <t>WF541V3CD</t>
  </si>
  <si>
    <t>   15178  </t>
  </si>
  <si>
    <t>WM541G3CD</t>
  </si>
  <si>
    <t>   12794  </t>
  </si>
  <si>
    <t>VX55DF23CT-HE</t>
  </si>
  <si>
    <t>   12795  </t>
  </si>
  <si>
    <t>VX55DF23CT-HR</t>
  </si>
  <si>
    <t>   12427  </t>
  </si>
  <si>
    <t>52EB750-4T-HE</t>
  </si>
  <si>
    <t>A49511-42</t>
  </si>
  <si>
    <t>A49519-42</t>
  </si>
  <si>
    <t>A49740-42</t>
  </si>
  <si>
    <t>A52157-42</t>
  </si>
  <si>
    <t>Pronatto</t>
  </si>
  <si>
    <t>Black Fan 1.5 CB cone + damper</t>
  </si>
  <si>
    <t>Black Fan 1CV, cone + damper</t>
  </si>
  <si>
    <t>523CF1-3PE</t>
  </si>
  <si>
    <t>523CFB1-3HE</t>
  </si>
  <si>
    <t>523CFB1-3PE</t>
  </si>
  <si>
    <t>526CFB1-3PE</t>
  </si>
  <si>
    <t>543SC112G-3-HE</t>
  </si>
  <si>
    <t>543SC2G-3-HE</t>
  </si>
  <si>
    <t>545SC112G-3-HE</t>
  </si>
  <si>
    <t>545SC2G-3-HE</t>
  </si>
  <si>
    <t>   11228  </t>
  </si>
  <si>
    <t>573CF112G-3-HE</t>
  </si>
  <si>
    <t>   11221  </t>
  </si>
  <si>
    <t>573CF2G-3-HE</t>
  </si>
  <si>
    <t>   11230  </t>
  </si>
  <si>
    <t>575CF112G-3-HE</t>
  </si>
  <si>
    <t>   11223  </t>
  </si>
  <si>
    <t>575CF2G-3-HE</t>
  </si>
  <si>
    <t>Secco International Inc.</t>
  </si>
  <si>
    <t>59VMF723-SBIE3</t>
  </si>
  <si>
    <t> 16804  </t>
  </si>
  <si>
    <t> 16805  </t>
  </si>
  <si>
    <t> 16806  </t>
  </si>
  <si>
    <t> 16808  </t>
  </si>
  <si>
    <t> 16809  </t>
  </si>
  <si>
    <t> 16810  </t>
  </si>
  <si>
    <t> 16479  </t>
  </si>
  <si>
    <t>Termotecnica Percoli</t>
  </si>
  <si>
    <t>EOC 53s/1-6 60hz</t>
  </si>
  <si>
    <t>32716-A3</t>
  </si>
  <si>
    <t>81-2103-0</t>
  </si>
  <si>
    <t>32716-A9</t>
  </si>
  <si>
    <t>81-2109-0</t>
  </si>
  <si>
    <t>32715-A6</t>
  </si>
  <si>
    <t>81-3106-0</t>
  </si>
  <si>
    <t>32715-A7</t>
  </si>
  <si>
    <t>81-3107-0</t>
  </si>
  <si>
    <t>32715-A12</t>
  </si>
  <si>
    <t>81-3112-0</t>
  </si>
  <si>
    <t>32715-A14</t>
  </si>
  <si>
    <t>81-3114-0</t>
  </si>
  <si>
    <t>32715-A15</t>
  </si>
  <si>
    <t xml:space="preserve">81-3115-0 </t>
  </si>
  <si>
    <t>32715-A2</t>
  </si>
  <si>
    <t>81-3102-0</t>
  </si>
  <si>
    <t>   02373  </t>
  </si>
  <si>
    <t>GS48G600NGA</t>
  </si>
  <si>
    <t>   02375  </t>
  </si>
  <si>
    <t>GS48G600XGA</t>
  </si>
  <si>
    <t>HGS48G600MGA</t>
  </si>
  <si>
    <t>HGS48G600N_A (N or C)</t>
  </si>
  <si>
    <t>   05205  </t>
  </si>
  <si>
    <t>HGS48G600NGA</t>
  </si>
  <si>
    <t>PM48W600M_A (S or G)</t>
  </si>
  <si>
    <t>   02360  </t>
  </si>
  <si>
    <t>PM48W600N</t>
  </si>
  <si>
    <t>PM50W600M_A (C or N)</t>
  </si>
  <si>
    <t>PM50W600M_A (S or G)</t>
  </si>
  <si>
    <t>   02037  </t>
  </si>
  <si>
    <t>PM50W600N_A</t>
  </si>
  <si>
    <t>   15654  </t>
  </si>
  <si>
    <t>   15655  </t>
  </si>
  <si>
    <t>   17056  </t>
  </si>
  <si>
    <t>HGS54G600MGA</t>
  </si>
  <si>
    <t>   05126  </t>
  </si>
  <si>
    <t>HGS54G600NGA</t>
  </si>
  <si>
    <t>AFR72323046085</t>
  </si>
  <si>
    <t>72VES15</t>
  </si>
  <si>
    <t>AFR72323046090</t>
  </si>
  <si>
    <t>AFRS55230460-B-75</t>
  </si>
  <si>
    <t>30712-A2</t>
  </si>
  <si>
    <t>VPP72230460</t>
  </si>
  <si>
    <t>Size (inches)</t>
  </si>
  <si>
    <t>Min</t>
  </si>
  <si>
    <t>Max</t>
  </si>
  <si>
    <t>Tier 1</t>
  </si>
  <si>
    <t>Tier 2</t>
  </si>
  <si>
    <t>Phase 1 or 3</t>
  </si>
  <si>
    <t>VER (cfm/W)</t>
  </si>
  <si>
    <t>Manufacturer and Model #</t>
  </si>
  <si>
    <t>VER (cfm/W)
0.10" SP</t>
  </si>
  <si>
    <t>Size
 (inches)</t>
  </si>
  <si>
    <t>Size
(inches)</t>
  </si>
  <si>
    <t>Ventilation Fan Qualified Product List</t>
  </si>
  <si>
    <t>Last Updated:</t>
  </si>
  <si>
    <t>Circulation Fan Qualified Product List</t>
  </si>
  <si>
    <t>58VFRP783DD6AG-56</t>
  </si>
  <si>
    <r>
      <t xml:space="preserve">*As of </t>
    </r>
    <r>
      <rPr>
        <i/>
        <u/>
        <sz val="10"/>
        <color rgb="FFFF0000"/>
        <rFont val="Calibri"/>
        <family val="2"/>
        <scheme val="minor"/>
      </rPr>
      <t>May 1, 2018</t>
    </r>
    <r>
      <rPr>
        <i/>
        <sz val="10"/>
        <color rgb="FFFF0000"/>
        <rFont val="Calibri"/>
        <family val="2"/>
        <scheme val="minor"/>
      </rPr>
      <t>, Focus on Energy’s Agriculture Fan Qualified Product List (QPL) Policy requires fan manufacturers and/or distributors to inform Focus on Energy of changes in their fans that may impact fan performance. Fan design changes may include, but are not limited to: new model numbers, new motors, housing or blade design changes, or material changes.</t>
    </r>
  </si>
  <si>
    <r>
      <t xml:space="preserve">*As of </t>
    </r>
    <r>
      <rPr>
        <i/>
        <u/>
        <sz val="10"/>
        <color rgb="FFFF0000"/>
        <rFont val="Calibri"/>
        <family val="2"/>
        <scheme val="minor"/>
      </rPr>
      <t>May 1, 2018</t>
    </r>
    <r>
      <rPr>
        <i/>
        <sz val="10"/>
        <color rgb="FFFF0000"/>
        <rFont val="Calibri"/>
        <family val="2"/>
        <scheme val="minor"/>
      </rPr>
      <t xml:space="preserve">, Focus on Energy’s Agriculture Fan Qualified Product List (QPL) Policy requires fan manufacturers and/or distributors to inform Focus on Energy of changes in their fans that may impact fan performance. Fan design changes may include, but are not limited to: new model numbers, new motors, housing or blade design changes, or material changes. </t>
    </r>
  </si>
  <si>
    <t>c17506</t>
  </si>
  <si>
    <t>c17505</t>
  </si>
  <si>
    <t>DACS</t>
  </si>
  <si>
    <t>None</t>
  </si>
  <si>
    <t>MagFan One-715</t>
  </si>
  <si>
    <t>20171206-02</t>
  </si>
  <si>
    <t>20181206-02</t>
  </si>
  <si>
    <t>20181207-02</t>
  </si>
  <si>
    <t>20181213-10</t>
  </si>
  <si>
    <t>VFA36GC3</t>
  </si>
  <si>
    <t>VFA36GC3-GS</t>
  </si>
  <si>
    <t>VFA36NC3-GSE</t>
  </si>
  <si>
    <t>VFA36SC3-GS</t>
  </si>
  <si>
    <t>20160708-07</t>
  </si>
  <si>
    <t>20160712-02</t>
  </si>
  <si>
    <t>VFA50AC3</t>
  </si>
  <si>
    <t>VFA50GC3</t>
  </si>
  <si>
    <t>20171027-03</t>
  </si>
  <si>
    <t>20170802-03</t>
  </si>
  <si>
    <t>20170807-02</t>
  </si>
  <si>
    <t>20181128-01</t>
  </si>
  <si>
    <t>20170111-01</t>
  </si>
  <si>
    <t>C17490</t>
  </si>
  <si>
    <t>C17494</t>
  </si>
  <si>
    <t>C17481</t>
  </si>
  <si>
    <t>C17484</t>
  </si>
  <si>
    <t>C17488</t>
  </si>
  <si>
    <t>C18033</t>
  </si>
  <si>
    <t>VPX50GV31031-E</t>
  </si>
  <si>
    <t>C17507</t>
  </si>
  <si>
    <t>C17506</t>
  </si>
  <si>
    <t>C17504</t>
  </si>
  <si>
    <t>C17500</t>
  </si>
  <si>
    <t>C17505</t>
  </si>
  <si>
    <t>C17513</t>
  </si>
  <si>
    <t>VPX60GV32031-E</t>
  </si>
  <si>
    <t>33363-A11</t>
  </si>
  <si>
    <t>   05243  </t>
  </si>
  <si>
    <t>   05246  </t>
  </si>
  <si>
    <t>   09255  </t>
  </si>
  <si>
    <t>   10236  </t>
  </si>
  <si>
    <t>   10243  </t>
  </si>
  <si>
    <t>   10244  </t>
  </si>
  <si>
    <t>   10255  </t>
  </si>
  <si>
    <t>   10256  </t>
  </si>
  <si>
    <t>   11388  </t>
  </si>
  <si>
    <t>   11389  </t>
  </si>
  <si>
    <t>   11394  </t>
  </si>
  <si>
    <t>   11395  </t>
  </si>
  <si>
    <t>   11400  </t>
  </si>
  <si>
    <t>   11401  </t>
  </si>
  <si>
    <t>   11402  </t>
  </si>
  <si>
    <t>   11407  </t>
  </si>
  <si>
    <t>01126 </t>
  </si>
  <si>
    <t>01225 </t>
  </si>
  <si>
    <t>05246  </t>
  </si>
  <si>
    <t>09256  </t>
  </si>
  <si>
    <t>   05242  </t>
  </si>
  <si>
    <t>   05247  </t>
  </si>
  <si>
    <t>   09261  </t>
  </si>
  <si>
    <t>   10238  </t>
  </si>
  <si>
    <t>   10239  </t>
  </si>
  <si>
    <t>   10240  </t>
  </si>
  <si>
    <t>   10241  </t>
  </si>
  <si>
    <t>   10242  </t>
  </si>
  <si>
    <t>   10246  </t>
  </si>
  <si>
    <t>   10247  </t>
  </si>
  <si>
    <t>   10250  </t>
  </si>
  <si>
    <t>   10251  </t>
  </si>
  <si>
    <t>   10252  </t>
  </si>
  <si>
    <t>   11390  </t>
  </si>
  <si>
    <t>   11391  </t>
  </si>
  <si>
    <t>   11392  </t>
  </si>
  <si>
    <t>   11393  </t>
  </si>
  <si>
    <t>   11396  </t>
  </si>
  <si>
    <t>   11397  </t>
  </si>
  <si>
    <t>   11398  </t>
  </si>
  <si>
    <t>   11399  </t>
  </si>
  <si>
    <t>   11406  </t>
  </si>
  <si>
    <t>  05247  </t>
  </si>
  <si>
    <t>MNBCCE54m</t>
  </si>
  <si>
    <t>01171 </t>
  </si>
  <si>
    <t>01221 </t>
  </si>
  <si>
    <t>06189 </t>
  </si>
  <si>
    <t>06190 </t>
  </si>
  <si>
    <t>c09210</t>
  </si>
  <si>
    <t>C09222</t>
  </si>
  <si>
    <t>c09236</t>
  </si>
  <si>
    <t>c09237</t>
  </si>
  <si>
    <t>c09238</t>
  </si>
  <si>
    <t>c09239</t>
  </si>
  <si>
    <t>c09244</t>
  </si>
  <si>
    <t>c09245</t>
  </si>
  <si>
    <t>c09215</t>
  </si>
  <si>
    <t>c09217</t>
  </si>
  <si>
    <t>C09218</t>
  </si>
  <si>
    <t>C09219</t>
  </si>
  <si>
    <t>NCFA36J</t>
  </si>
  <si>
    <t>NCFAE36J</t>
  </si>
  <si>
    <t>NEF36J</t>
  </si>
  <si>
    <t>NEFE36J</t>
  </si>
  <si>
    <t>c09230</t>
  </si>
  <si>
    <t>c09231</t>
  </si>
  <si>
    <t>c09240</t>
  </si>
  <si>
    <t>c09241</t>
  </si>
  <si>
    <t>c09242</t>
  </si>
  <si>
    <t>c09243</t>
  </si>
  <si>
    <t>c11182</t>
  </si>
  <si>
    <t>c11183</t>
  </si>
  <si>
    <t>c11184</t>
  </si>
  <si>
    <t>c11192</t>
  </si>
  <si>
    <t>c11193</t>
  </si>
  <si>
    <t>ECVCS553230460</t>
  </si>
  <si>
    <t>ECVCS723230460</t>
  </si>
  <si>
    <t>AFR5032304601V3</t>
  </si>
  <si>
    <t>34356-A1</t>
  </si>
  <si>
    <t>PPF72230460</t>
  </si>
  <si>
    <t>   07204  </t>
  </si>
  <si>
    <t>81-5012-0/NY Blade</t>
  </si>
  <si>
    <t>36722-A6</t>
  </si>
  <si>
    <t>81-5013-0/NY Blade</t>
  </si>
  <si>
    <t>36722-A7</t>
  </si>
  <si>
    <t>36723-A2</t>
  </si>
  <si>
    <t>81-4086-0/NY Blade</t>
  </si>
  <si>
    <t>36723-A3</t>
  </si>
  <si>
    <t>81-3117-0/AL Blade</t>
  </si>
  <si>
    <t>36724-A2</t>
  </si>
  <si>
    <t>81-3118-0/AL Blade</t>
  </si>
  <si>
    <t>36724-A3</t>
  </si>
  <si>
    <t>81-3119-0/NY Blade</t>
  </si>
  <si>
    <t>36721-A4</t>
  </si>
  <si>
    <t>36724-A6</t>
  </si>
  <si>
    <t>81-3121-0/NY Blade</t>
  </si>
  <si>
    <t>Alum</t>
  </si>
  <si>
    <t>36725-A4</t>
  </si>
  <si>
    <t>81-2535-0/NY Blade</t>
  </si>
  <si>
    <t>81-2536-0/NY Blade</t>
  </si>
  <si>
    <t>36725-A5</t>
  </si>
  <si>
    <t>c05260</t>
  </si>
  <si>
    <t>c17031</t>
  </si>
  <si>
    <t>c14298</t>
  </si>
  <si>
    <t>c16074</t>
  </si>
  <si>
    <t>c11006</t>
  </si>
  <si>
    <t>c14008</t>
  </si>
  <si>
    <t>c14015</t>
  </si>
  <si>
    <t>c14292</t>
  </si>
  <si>
    <t>c14303</t>
  </si>
  <si>
    <t>523GP1-27</t>
  </si>
  <si>
    <t>523GP112-3-27</t>
  </si>
  <si>
    <t>545GP1-3</t>
  </si>
  <si>
    <t>   12601  </t>
  </si>
  <si>
    <t>   12603  </t>
  </si>
  <si>
    <t>   12605  </t>
  </si>
  <si>
    <t>   12610  </t>
  </si>
  <si>
    <t>   13287  </t>
  </si>
  <si>
    <t>   13563  </t>
  </si>
  <si>
    <t>   13289  </t>
  </si>
  <si>
    <t>AFR36230460</t>
  </si>
  <si>
    <t>c08061</t>
  </si>
  <si>
    <t>AX36G1S</t>
  </si>
  <si>
    <t>c05259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</si>
</sst>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u/>
      <sz val="10"/>
      <color rgb="FFFF0000"/>
      <name val="Calibri"/>
      <family val="2"/>
      <scheme val="minor"/>
    </font>
    <font>
      <u/>
      <sz val="10"/>
      <color theme="8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7B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2" borderId="0" xfId="0" applyFill="1"/>
    <xf numFmtId="0" fontId="6" fillId="2" borderId="0" xfId="0" applyFont="1" applyFill="1" applyAlignment="1"/>
    <xf numFmtId="4" fontId="0" fillId="0" borderId="0" xfId="0" applyNumberFormat="1"/>
    <xf numFmtId="0" fontId="9" fillId="2" borderId="0" xfId="0" applyFont="1" applyFill="1" applyAlignment="1"/>
    <xf numFmtId="0" fontId="10" fillId="2" borderId="0" xfId="0" applyFont="1" applyFill="1"/>
    <xf numFmtId="0" fontId="0" fillId="0" borderId="0" xfId="0" pivotButton="1"/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/>
    <xf numFmtId="0" fontId="5" fillId="2" borderId="0" xfId="0" applyFont="1" applyFill="1" applyAlignment="1"/>
    <xf numFmtId="0" fontId="8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11" fillId="2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0" fontId="12" fillId="2" borderId="0" xfId="0" applyFont="1" applyFill="1" applyAlignment="1">
      <alignment horizontal="right"/>
    </xf>
    <xf numFmtId="0" fontId="1" fillId="0" borderId="0" xfId="1"/>
    <xf numFmtId="0" fontId="3" fillId="3" borderId="1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/>
    </xf>
    <xf numFmtId="0" fontId="15" fillId="0" borderId="0" xfId="1" applyFont="1" applyAlignment="1" applyProtection="1">
      <alignment vertical="top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left" vertical="top" wrapText="1"/>
    </xf>
    <xf numFmtId="14" fontId="2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2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/>
    <xf numFmtId="164" fontId="8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/>
    <xf numFmtId="0" fontId="5" fillId="2" borderId="1" xfId="0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165" fontId="4" fillId="2" borderId="1" xfId="0" applyNumberFormat="1" applyFont="1" applyFill="1" applyBorder="1" applyAlignment="1" applyProtection="1">
      <alignment horizontal="center"/>
    </xf>
    <xf numFmtId="0" fontId="8" fillId="0" borderId="2" xfId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2" fillId="0" borderId="0" xfId="0" applyFont="1" applyFill="1" applyAlignment="1"/>
    <xf numFmtId="0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2" fillId="0" borderId="1" xfId="0" applyFont="1" applyFill="1" applyBorder="1" applyAlignment="1" applyProtection="1"/>
    <xf numFmtId="0" fontId="2" fillId="0" borderId="2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8" fillId="0" borderId="1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164" fontId="8" fillId="0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</xf>
    <xf numFmtId="2" fontId="8" fillId="2" borderId="1" xfId="0" applyNumberFormat="1" applyFont="1" applyFill="1" applyBorder="1" applyAlignment="1" applyProtection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 applyAlignment="1"/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3" borderId="0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164" fontId="8" fillId="0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pivotButton="1"/>
    <xf numFmtId="0" fontId="0" fillId="0" borderId="0" xfId="0"/>
    <xf numFmtId="0" fontId="13" fillId="2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5">
    <dxf>
      <numFmt numFmtId="4" formatCode="#,##0.0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</dxfs>
  <tableStyles count="0" defaultTableStyle="TableStyleMedium2" defaultPivotStyle="PivotStyleLight16"/>
  <colors>
    <mruColors>
      <color rgb="FF0067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2</xdr:col>
      <xdr:colOff>600075</xdr:colOff>
      <xdr:row>3</xdr:row>
      <xdr:rowOff>145593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581275" cy="6504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823935</xdr:colOff>
      <xdr:row>3</xdr:row>
      <xdr:rowOff>134874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2576535" cy="64922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ittany Savignac" refreshedDate="43083.702681134258" createdVersion="5" refreshedVersion="5" minRefreshableVersion="3" recordCount="411">
  <cacheSource type="worksheet">
    <worksheetSource ref="A9:K280" sheet="Vent Fans"/>
  </cacheSource>
  <cacheFields count="13">
    <cacheField name="Tier" numFmtId="0">
      <sharedItems count="2">
        <s v="Tier 2"/>
        <s v="Tier 1"/>
      </sharedItems>
    </cacheField>
    <cacheField name="Test #" numFmtId="0">
      <sharedItems containsBlank="1" containsMixedTypes="1" containsNumber="1" containsInteger="1" minValue="66" maxValue="99022" count="411">
        <s v="20150611-04"/>
        <s v="20160105-02"/>
        <n v="16091"/>
        <n v="6208"/>
        <n v="6207"/>
        <s v="06189 "/>
        <s v="06190 "/>
        <n v="6205"/>
        <n v="6206"/>
        <n v="10136"/>
        <n v="10137"/>
        <n v="75"/>
        <n v="80"/>
        <n v="79"/>
        <n v="78"/>
        <n v="77"/>
        <n v="6241"/>
        <s v="16136d  "/>
        <n v="14580"/>
        <n v="4366"/>
        <n v="4369"/>
        <n v="7381"/>
        <n v="8322"/>
        <n v="1392"/>
        <n v="16136"/>
        <s v="06241p"/>
        <n v="3102"/>
        <n v="9343"/>
        <n v="2142"/>
        <n v="2143"/>
        <n v="6044"/>
        <n v="6048"/>
        <n v="6047"/>
        <n v="7307"/>
        <n v="7308"/>
        <n v="1295"/>
        <n v="1296"/>
        <n v="6209"/>
        <n v="6191"/>
        <n v="6204"/>
        <s v="03057 "/>
        <s v="03058 "/>
        <s v="03051 "/>
        <n v="8264"/>
        <s v="09142 "/>
        <n v="1393"/>
        <n v="6095"/>
        <s v="07208 "/>
        <n v="207"/>
        <n v="1110"/>
        <n v="4322"/>
        <n v="4336"/>
        <s v="04337 "/>
        <s v="04326 "/>
        <s v="04325 "/>
        <n v="4354"/>
        <n v="99022"/>
        <s v=" 04322p"/>
        <s v="04336p "/>
        <s v="04337p"/>
        <s v="04326p"/>
        <s v="04325p"/>
        <n v="2365"/>
        <n v="2368"/>
        <n v="5200"/>
        <n v="5141"/>
        <n v="5203"/>
        <n v="2352"/>
        <s v="   00224  "/>
        <s v="   00226  "/>
        <s v="   00228  "/>
        <s v="   00210  "/>
        <s v="   00209  "/>
        <s v="   00218  "/>
        <s v="   00219  "/>
        <s v="   00213  "/>
        <s v="   02373  "/>
        <s v="   02375  "/>
        <s v="   05204  "/>
        <s v="   05206  "/>
        <s v="   05205  "/>
        <s v="   01271  "/>
        <s v="   02360  "/>
        <s v="00290 "/>
        <s v="04309-C "/>
        <s v="04310-C"/>
        <s v="00114 "/>
        <s v="04309 "/>
        <s v="04310 "/>
        <n v="66"/>
        <s v="07401 "/>
        <n v="2228"/>
        <n v="2031"/>
        <n v="2235"/>
        <s v="   00292  "/>
        <s v="   00296  "/>
        <s v="   00294  "/>
        <s v="   00255  "/>
        <s v="   00259  "/>
        <s v="   00260  "/>
        <s v="   00256  "/>
        <s v="   00253  "/>
        <s v="   00258  "/>
        <s v="   07368  "/>
        <s v="   05085  "/>
        <s v="   02242  "/>
        <s v="   02036  "/>
        <s v="   02037  "/>
        <n v="8171"/>
        <n v="8173"/>
        <n v="11359"/>
        <n v="12673"/>
        <n v="12674"/>
        <n v="12679"/>
        <n v="12680"/>
        <s v="   08170  "/>
        <s v="   12788  "/>
        <s v="05340-C"/>
        <s v="05337-C "/>
        <s v="07154 "/>
        <n v="5192"/>
        <n v="5186"/>
        <n v="4334"/>
        <n v="14100"/>
        <s v="04343 "/>
        <s v="05337 "/>
        <n v="5340"/>
        <n v="2460"/>
        <n v="12425"/>
        <s v="05192p "/>
        <s v="05186p"/>
        <s v="04334p "/>
        <n v="7042"/>
        <n v="6085"/>
        <s v="   05333-C  "/>
        <s v="   05196  "/>
        <s v="   05191  "/>
        <s v="   04335  "/>
        <s v="   07086  "/>
        <s v="   05333  "/>
        <s v="   02467  "/>
        <s v="   02466  "/>
        <s v="   12427  "/>
        <s v="   05196p  "/>
        <s v="   05191p  "/>
        <s v="   04335p  "/>
        <n v="15202"/>
        <n v="15200"/>
        <s v="   06079  "/>
        <s v="   07043  "/>
        <s v="   06069  "/>
        <s v="   06081  "/>
        <s v=" 16479  "/>
        <s v="01171 "/>
        <n v="1175"/>
        <n v="1174"/>
        <s v="01168 "/>
        <n v="1093"/>
        <n v="11405"/>
        <s v="05246  "/>
        <n v="5245"/>
        <s v="   05246  "/>
        <s v="  05247  "/>
        <n v="5244"/>
        <s v="   05247  "/>
        <s v="01126 "/>
        <n v="1197"/>
        <s v="01221 "/>
        <s v="01225 "/>
        <n v="1228"/>
        <n v="7222"/>
        <n v="7221"/>
        <s v="   11407  "/>
        <s v="   11406  "/>
        <s v="   05243  "/>
        <s v="   05242  "/>
        <s v="   07225  "/>
        <s v="   07204  "/>
        <s v="   07206  "/>
        <s v="   00245  "/>
        <s v="   00246  "/>
        <s v="   02209  "/>
        <s v="   02215  "/>
        <s v="   02207  "/>
        <s v="   02217  "/>
        <s v="   02210  "/>
        <s v="   02214  "/>
        <s v="   04300  "/>
        <s v="   02212  "/>
        <s v="   02213  "/>
        <s v="   00300  "/>
        <s v="   00301  "/>
        <s v="   04278  "/>
        <s v="   04274  "/>
        <s v="   15334  "/>
        <s v="   15336  "/>
        <s v="   14159  "/>
        <s v="   14158  "/>
        <s v="   14183  "/>
        <s v="   14160  "/>
        <s v="   14172  "/>
        <s v="   06223  "/>
        <s v="   06222  "/>
        <s v=" 16344  "/>
        <s v="  16346  "/>
        <s v="   09081  "/>
        <s v="   08154  "/>
        <s v="   08155  "/>
        <s v="   16162  "/>
        <s v="   16190  "/>
        <s v=" 16682  "/>
        <s v="   16683  "/>
        <s v=" 16832  "/>
        <s v=" 16835  "/>
        <s v="16837  "/>
        <s v="  16840  "/>
        <s v="   06141  "/>
        <s v="   06139  "/>
        <s v="   06115  "/>
        <s v="   06113  "/>
        <s v="   07390  "/>
        <s v="   15181  "/>
        <s v="   15003  "/>
        <s v="   13504  "/>
        <s v="   13500  "/>
        <s v="   09081p  "/>
        <s v="   13289  "/>
        <s v="   13287  "/>
        <s v="   15647  "/>
        <s v="   15646  "/>
        <s v="   15648  "/>
        <s v="   10479  "/>
        <s v="   12242  "/>
        <s v="   12243  "/>
        <s v="   12709  "/>
        <s v="   15665  "/>
        <s v="   15664  "/>
        <s v=" 16521  "/>
        <s v="  16534  "/>
        <s v="  16539  "/>
        <s v=" 16556  "/>
        <s v="   17057  "/>
        <s v="   05121  "/>
        <s v="   05122  "/>
        <s v="   15666  "/>
        <s v="   00241  "/>
        <s v="   00239  "/>
        <s v="   00237  "/>
        <s v="   15317  "/>
        <s v="   00242  "/>
        <s v="   00240  "/>
        <s v="   00238  "/>
        <s v="   05030  "/>
        <s v="   05031  "/>
        <s v="   04302  "/>
        <s v="   00306  "/>
        <s v="   00304  "/>
        <s v="   00308  "/>
        <s v="   00307  "/>
        <s v="   00305  "/>
        <s v="   00309  "/>
        <s v="   00311  "/>
        <s v="   04276  "/>
        <s v="   05025  "/>
        <s v="   14167  "/>
        <s v="   14170  "/>
        <s v="  16340  "/>
        <s v=" 16342  "/>
        <s v="   16343  "/>
        <s v="   09082  "/>
        <s v="   11065  "/>
        <s v="   08153  "/>
        <s v="   12741  "/>
        <s v="   15452  "/>
        <s v="   15509  "/>
        <s v="   15407  "/>
        <s v=" 16675  "/>
        <s v=" 16845  "/>
        <s v="   16846  "/>
        <s v="  16849  "/>
        <s v=" 16850  "/>
        <s v="   13184  "/>
        <s v="   13185  "/>
        <s v="   06119  "/>
        <s v="   07394  "/>
        <s v="   15178  "/>
        <s v="   09082p  "/>
        <s v="   12601  "/>
        <s v="   12610  "/>
        <s v="   12603  "/>
        <s v="   12605  "/>
        <s v="   15654  "/>
        <s v="   15655  "/>
        <s v="   17056  "/>
        <s v="   05125  "/>
        <s v="   05126  "/>
        <n v="16374"/>
        <n v="16372"/>
        <n v="16104"/>
        <s v="   14216  "/>
        <s v="   10238  "/>
        <s v="   11389  "/>
        <s v="   10239  "/>
        <s v="   10236  "/>
        <s v="   11390  "/>
        <s v="   11388  "/>
        <s v="   10252  "/>
        <s v="   10256  "/>
        <s v="   10251  "/>
        <s v="   10255  "/>
        <s v="   11400  "/>
        <s v="   11399  "/>
        <s v="   11402  "/>
        <s v="   11401  "/>
        <s v="   14228  "/>
        <s v="   14235  "/>
        <s v="  16372D  "/>
        <s v="20160519-01"/>
        <s v="   12637  "/>
        <s v="20160519-04"/>
        <s v="   12554  "/>
        <s v="   12570  "/>
        <s v="   12791  "/>
        <s v="   12792  "/>
        <s v="  16812  "/>
        <s v="   16814  "/>
        <s v="   16813  "/>
        <s v="   14219  "/>
        <s v="   10241  "/>
        <s v="   10243  "/>
        <s v="   10240  "/>
        <s v="   10242  "/>
        <s v="   11392  "/>
        <s v="   11391  "/>
        <s v="   11394  "/>
        <s v="   11393  "/>
        <s v="   10247  "/>
        <s v="   10244  "/>
        <s v="   10250  "/>
        <s v="   10246  "/>
        <s v="   11397  "/>
        <s v="   11398  "/>
        <s v="   11395  "/>
        <s v="   11396  "/>
        <s v="   14231  "/>
        <s v="   14232  "/>
        <s v="   14233  "/>
        <s v="32716-A3*"/>
        <s v="20160513-06"/>
        <s v="  20160513-02"/>
        <s v="   12562  "/>
        <s v="   12573  "/>
        <n v="12797"/>
        <n v="12798"/>
        <s v="   12794  "/>
        <s v="   12795  "/>
        <s v=" 16804  "/>
        <s v=" 16805  "/>
        <s v=" 16806  "/>
        <s v=" 16808  "/>
        <s v=" 16809  "/>
        <s v=" 16810  "/>
        <s v="32716-A3"/>
        <s v="32716-A9"/>
        <s v="   14438  "/>
        <s v="   12615  "/>
        <s v="   12614  "/>
        <s v="   12620  "/>
        <s v="   13591  "/>
        <s v="   13570  "/>
        <s v="   13563  "/>
        <s v="   11206  "/>
        <s v="   11210  "/>
        <s v="   11204  "/>
        <s v="   11207  "/>
        <s v="   11202  "/>
        <s v="   12616  "/>
        <s v="   12619  "/>
        <s v="   13569  "/>
        <s v="   11228  "/>
        <s v="   11221  "/>
        <s v="   11230  "/>
        <s v="   11223  "/>
        <s v="13365 "/>
        <s v="13361 "/>
        <s v="   13366  "/>
        <s v="   13514  "/>
        <s v="   13520  "/>
        <s v="09256  "/>
        <s v="09262 "/>
        <n v="9263"/>
        <s v="   09255  "/>
        <s v="   09261  "/>
        <s v="   09260  "/>
        <m/>
        <s v="30712-A2"/>
        <s v="AMCA 33468-A5"/>
        <s v="32715-A2*"/>
        <s v="32715-A14*"/>
        <s v="32715-A15*"/>
        <s v="20150914-04"/>
        <s v="20150915-06"/>
        <s v="20170111-01"/>
        <s v="32715-A6"/>
        <s v="32715-A7"/>
        <s v="32715-A12"/>
        <s v="32715-A14"/>
        <s v="32715-A15"/>
        <s v="32715-A2"/>
        <s v="72VES17"/>
        <s v="72VES15"/>
      </sharedItems>
    </cacheField>
    <cacheField name="Manufacturer" numFmtId="0">
      <sharedItems count="33">
        <s v="J&amp;D Manufacturing"/>
        <s v="VES Environmental Solutions LLC"/>
        <s v="American Coolair "/>
        <s v="Canarm "/>
        <s v="Chore-Time "/>
        <s v="Dayton"/>
        <s v="Grower Select"/>
        <s v="Hired Hand "/>
        <s v="J &amp; D Manufacturing "/>
        <s v="Munters Aerotech "/>
        <s v="Myn-fan"/>
        <s v="Pro Terra Systems "/>
        <s v="PW Aire "/>
        <s v="Schaefer "/>
        <s v="Val-Co "/>
        <s v="Acme"/>
        <s v="Loyal "/>
        <s v="Airstream "/>
        <s v="Multifan "/>
        <s v="Munters Aerotech"/>
        <s v="Grower Select "/>
        <s v="Myn-fan "/>
        <s v="Airstream"/>
        <s v="Hired Hand"/>
        <s v="Pronatto"/>
        <s v="Termotecnica Percoli"/>
        <s v="Multifan"/>
        <s v="Diversified Imports"/>
        <s v="SKOV"/>
        <s v="Artex"/>
        <s v="Topcool"/>
        <s v="DACS "/>
        <s v="Secco International Inc."/>
      </sharedItems>
    </cacheField>
    <cacheField name="Model " numFmtId="0">
      <sharedItems containsMixedTypes="1" containsNumber="1" containsInteger="1" minValue="90018" maxValue="954735" count="338">
        <s v="VFS36CS13-E"/>
        <s v="VNS36D3"/>
        <s v="AFR36230460-560NS"/>
        <s v="FGBC36J"/>
        <s v="MNBC36J"/>
        <s v="MNBCC36J"/>
        <s v="MNBCC36K"/>
        <s v="MNEFC36J"/>
        <s v="FG136W40G31"/>
        <s v="FG136W40G61"/>
        <s v="FG36C"/>
        <s v="FG36V"/>
        <s v="50372-22"/>
        <s v="44YU16"/>
        <s v="AS-36EDDLP"/>
        <s v="6603-6080"/>
        <s v="6603-7011"/>
        <s v="VFS36CS"/>
        <s v="AT36Z1CP"/>
        <s v="AX365T1CP"/>
        <s v="36SWC550"/>
        <s v="A50372-22"/>
        <s v="EF3600MT w/cone"/>
        <s v="366S12-E"/>
        <s v="GS36G280MGA"/>
        <s v="GS36G280MNA"/>
        <s v="HGS36G280MGA"/>
        <s v="HPM36W280MGA"/>
        <s v="HPM36W760M_AT (C,N)"/>
        <s v="HPM36W840MGAT"/>
        <s v="HPM36W840MNAT"/>
        <s v="PM36W280M_A"/>
        <s v="PM36W280M_A (C or N)"/>
        <s v="FG363"/>
        <s v="FG363 w/cone"/>
        <s v="FG36BD3 w/cone"/>
        <s v="6603-0122"/>
        <s v="AT36Z3CP"/>
        <s v="AX365T3CP"/>
        <s v="363SC12-3"/>
        <s v="BDR48J2L"/>
        <s v="DDPS48J-C"/>
        <s v="MNCFBC48K"/>
        <s v="48318-235"/>
        <s v="49451-22"/>
        <s v="49451-23"/>
        <s v="49515-22"/>
        <s v="49515-23"/>
        <s v="6603-7021"/>
        <s v="WF-48-6-4-3.0"/>
        <s v="A48318-235"/>
        <s v="A49451-22"/>
        <s v="A49451-23"/>
        <s v="A49515-22"/>
        <s v="A49515-23"/>
        <s v="GS48G340NGA"/>
        <s v="GS48G340XGA"/>
        <s v="HGS48G340MGA"/>
        <s v="HGS48G340N_A (N or C)"/>
        <s v="HGS48G340NGA"/>
        <s v="PM48W340N_A"/>
        <s v="BDR48JL-C"/>
        <s v="DDPG48J-C"/>
        <s v="GS48G600NGA"/>
        <s v="GS48G600XGA"/>
        <s v="HGS48G600MGA"/>
        <s v="HGS48G600N_A (N or C)"/>
        <s v="HGS48G600NGA"/>
        <s v="PM48W600M_A (S or G)"/>
        <s v="PM48W600N"/>
        <s v="DDPG50JL-C"/>
        <s v="77-0109, 77,0113"/>
        <s v="77-0110"/>
        <s v="CGSBC50HE"/>
        <s v="G50CBF16GA"/>
        <s v="G50CBF16GAHE"/>
        <s v="FGI50W27H61"/>
        <s v="WF501V1CD"/>
        <s v="PM50W340M_A (C or N)"/>
        <s v="PM50W340N_A (S or G)"/>
        <s v="PM50W340N_A (C or N)"/>
        <s v="DDPS50J"/>
        <s v="DDPS50J-C"/>
        <s v="DDPS50JL-C"/>
        <s v="VFS503CSCA-E"/>
        <s v="4D130-3PP-55FC 0.75 kW"/>
        <s v="PM50W600M_A (C or N)"/>
        <s v="PM50W600M_A (S or G)"/>
        <s v="PM50W600N_A"/>
        <s v="VX511F1CD"/>
        <s v="VX511F1CER"/>
        <s v="VX511F1CT"/>
        <s v="VX51DF21CT-HE"/>
        <s v="VX51DF21CT-HR"/>
        <s v="VX51DF43CT-HE"/>
        <s v="VX51DF43CT-HR"/>
        <s v="VX511F3CD"/>
        <s v="VX51DF23CT-HE"/>
        <s v="77-0117-IB, 77-0130-IB"/>
        <s v="77-0121-IB, 77-0134-IB"/>
        <s v="SF52HE"/>
        <s v="49511-22"/>
        <s v="49519-22"/>
        <s v="49740-22"/>
        <s v="WS-52B-HE2"/>
        <s v="6603-0606"/>
        <s v="6603-6502"/>
        <s v="6603-6505"/>
        <s v="6603-7401"/>
        <s v="52EB750-HE"/>
        <s v="A49511-22"/>
        <s v="A49519-22"/>
        <s v="A49740-22"/>
        <s v="523CFB1"/>
        <s v="526CFB1"/>
        <s v="77-0119-IB, 77-0135-IB"/>
        <s v="49511-42"/>
        <s v="49519-42"/>
        <s v="49740-42"/>
        <s v="6603-3014"/>
        <s v="6603-6513"/>
        <s v="6603-7403"/>
        <s v="52EB750-4T-HE"/>
        <s v="A49511-42"/>
        <s v="A49519-42"/>
        <s v="A49740-42"/>
        <s v="Black Fan 1.5 CB cone + damper"/>
        <s v="Black Fan 1CV, cone + damper"/>
        <s v="523CF1-3PE"/>
        <s v="523CFB1-3HE"/>
        <s v="523CFB1-3PE"/>
        <s v="526CFB1-3PE"/>
        <s v="EOC 53s/1-6 60hz"/>
        <s v="FGBC52K"/>
        <s v="FGBC52L"/>
        <s v="FGBCE52L"/>
        <s v="FGBR52K"/>
        <s v="FGBRE52M"/>
        <s v="MNBCC52LE"/>
        <s v="MNBCDD52L"/>
        <s v="MNBCDD52LE"/>
        <s v="MNCFC52K"/>
        <s v="MNEF52K"/>
        <s v="MNEFC52K"/>
        <s v="MNEFC52L"/>
        <s v="MNEFEC52L"/>
        <s v="NBCID52L-SQ"/>
        <s v="NEFID52L-SQ"/>
        <s v="MNBCC52L"/>
        <s v="MNBCDD52L 3 ph."/>
        <s v="MNBCDD52LE 3 ph."/>
        <s v="BDR54J"/>
        <s v="BDR54J1"/>
        <s v="BDR54J-C"/>
        <s v="BDR54JL-C"/>
        <s v="BDRV54J1-C2"/>
        <s v="BDRV54J1-C3"/>
        <s v="BDRV54J2-C2"/>
        <s v="BDRV54J2-C3"/>
        <s v="BDRV54J-C2"/>
        <s v="BDRV54J-C3"/>
        <s v="BDRV54J-CB"/>
        <s v="BDRV54JL-C2"/>
        <s v="BDRV54JL-C3"/>
        <s v="DC54J-C"/>
        <s v="DC54JL-C"/>
        <s v="DDPGV54J-C"/>
        <s v="DDPSV54J-C"/>
        <s v="77-0173"/>
        <s v="77-0175"/>
        <s v="77-0147-IB, 77-0159-IB"/>
        <s v="77-0148-IB, 77-0160-IB"/>
        <s v="77-0149-IB, 77-0161-IB"/>
        <s v="77-0150-IB, 77-0162-IB"/>
        <s v="77-0151-IB, 77-0163-IB"/>
        <s v="G54CBF16GAHE"/>
        <s v="G54CBF16GAU"/>
        <s v="FGXM54L"/>
        <s v="FGXM54M"/>
        <s v="52157-22"/>
        <s v="6603-7082"/>
        <s v="6603-7090"/>
        <s v="C4E14K1"/>
        <s v="C4E14K2"/>
        <s v="S4E14K0"/>
        <s v="C4E14P1"/>
        <s v="C4E14P4"/>
        <s v="C4E14P5"/>
        <s v="C4E14P2"/>
        <s v="WF541T1CEJ"/>
        <s v="WF541T1CEP"/>
        <s v="WF541T1CJ"/>
        <s v="WF541T1CP"/>
        <s v="WF541V1CD"/>
        <s v="WM541F1CB"/>
        <s v="WM541G1CD"/>
        <s v="54EB750"/>
        <s v="54SWC750"/>
        <s v="A52157-22"/>
        <s v="543SMCB112G-HE"/>
        <s v="543SMCB112G-HY"/>
        <n v="954200"/>
        <n v="954205"/>
        <n v="954210"/>
        <n v="954290"/>
        <n v="954330"/>
        <n v="954335"/>
        <n v="954430"/>
        <s v="954200-EXT"/>
        <s v="954205-EXT"/>
        <n v="954605"/>
        <n v="954710"/>
        <n v="954606"/>
        <n v="954725"/>
        <s v="HGS54G340MGA"/>
        <s v="HGS54G340NGA"/>
        <s v="954210-EXT"/>
        <s v="BDR54J-L"/>
        <s v="DC54K-C"/>
        <s v="77-0152-IB, 77-0164-IB"/>
        <s v="77-0154-IB, 77-0166-IB"/>
        <s v="FGXM54EN"/>
        <s v="52157-42"/>
        <s v="52157-43"/>
        <s v="6603-7097"/>
        <s v="4D140-3PP-55"/>
        <s v="C4D14K1"/>
        <s v="C4D14K2"/>
        <s v="G4D14K2, w/cone"/>
        <s v="S4D14K0"/>
        <s v="C4D14P1"/>
        <s v="C4D14P2"/>
        <s v="C4D14P5"/>
        <s v="C4D14P4"/>
        <s v="WF54DT23CXP-HE"/>
        <s v="WF54DT23CXP-HR"/>
        <s v="WF541T3CP"/>
        <s v="WF541V3CD"/>
        <s v="WM541G3CD"/>
        <s v="A52157-42"/>
        <s v="543SC112G-3-HE"/>
        <s v="543SC2G-3-HE"/>
        <s v="545SC112G-3-HE"/>
        <s v="545SC2G-3-HE"/>
        <n v="954240"/>
        <n v="954245"/>
        <n v="954735"/>
        <s v="HGS54G600MGA"/>
        <s v="HGS54G600NGA"/>
        <s v="AFRS55230-HO3"/>
        <s v="AFRS55115230-3"/>
        <s v="AFRS55230460-B-75"/>
        <s v="FGBCDD54L"/>
        <s v="MNBCC54L"/>
        <s v="MNBCCDD54L"/>
        <s v="MNBCCE54L"/>
        <s v="MNBCCE54M"/>
        <s v="MNBCDD54LE"/>
        <s v="MNBCDD54ME"/>
        <s v="MNEFC54L"/>
        <s v="MNEFC54M"/>
        <s v="MNEFCE54L"/>
        <s v="MNEFCE54M"/>
        <s v="MNEFDD54L"/>
        <s v="MNEFDD54LE"/>
        <s v="MNEFDD54M"/>
        <s v="MNEFDD54ME"/>
        <s v="NBCXM54L"/>
        <s v="NEFXM54L"/>
        <s v="3DIFAN55S"/>
        <s v="VSA55G3C11"/>
        <s v="VSA55G3C11E"/>
        <s v="VSP55G3C11-E"/>
        <s v="VTW55G3CN151E"/>
        <s v="VTW55G3CN21E"/>
        <s v="VX55DF21CT-HE"/>
        <s v="VX55DF21CT-HR"/>
        <s v="DA 1700-4 LPC"/>
        <s v="DA 1700-5 LPC"/>
        <s v="DA 1700-5E LPC"/>
        <s v="MNBCC54M"/>
        <s v="MNBCDD54L"/>
        <s v="MNBCDD54M"/>
        <s v="NEFXM54M"/>
        <n v="90018"/>
        <s v="VSA55G3C153E"/>
        <s v="VSA55G3C23E"/>
        <s v="VTW55G3CN153E"/>
        <s v="VTW55G3CN23E"/>
        <s v="VX55DF43CT-HE"/>
        <s v="VX55DF43CT-HR"/>
        <s v="VX55DF23CT-HE"/>
        <s v="VX55DF23CT-HR"/>
        <s v="81-2103-0"/>
        <s v="81-2109-0"/>
        <s v="MagFan vari speed drive"/>
        <s v="53464-21"/>
        <s v="53464-22"/>
        <s v="53464-42 variable speed"/>
        <s v="54659-22"/>
        <s v="54659-42vfd"/>
        <s v="573CF112C-1-HE"/>
        <s v="573CF112G-1-HE"/>
        <s v="573CF1G-1"/>
        <s v="573CF2G-1-HE"/>
        <s v="575CF112G-1-HE"/>
        <s v="575CF2G-1-HE"/>
        <s v="53464-41"/>
        <s v="53464-42"/>
        <s v="54659-42"/>
        <s v="573CF112G-3-HE"/>
        <s v="573CF2G-3-HE"/>
        <s v="575CF112G-3-HE"/>
        <s v="575CF2G-3-HE"/>
        <s v="DXP60J-L"/>
        <s v="DXP60K-L"/>
        <s v="DXP60J"/>
        <s v="DXP60L-L"/>
        <s v="MNBFC60L"/>
        <s v="NBFID60L-SQ"/>
        <s v="NBFID60M-SQ"/>
        <s v="59VMF723-SBIE3"/>
        <s v="VPP72230460"/>
        <s v="DDPVG72M/DDPVS72M"/>
        <n v="90024"/>
        <n v="90028"/>
        <n v="90029"/>
        <s v="VMA72A5C33"/>
        <s v="VMA72A5C33-E"/>
        <s v="VMTA72A5C33"/>
        <s v="81-3106-0"/>
        <s v="81-3107-0"/>
        <s v="81-3112-0"/>
        <s v="81-3114-0"/>
        <s v="81-3115-0 "/>
        <s v="81-3102-0"/>
        <s v="AFR72323046085"/>
        <s v="AFR72323046090"/>
      </sharedItems>
    </cacheField>
    <cacheField name="Size (inches)" numFmtId="0">
      <sharedItems containsSemiMixedTypes="0" containsString="0" containsNumber="1" containsInteger="1" minValue="36" maxValue="72" count="13">
        <n v="36"/>
        <n v="48"/>
        <n v="50"/>
        <n v="51"/>
        <n v="52"/>
        <n v="53"/>
        <n v="54"/>
        <n v="55"/>
        <n v="56"/>
        <n v="57"/>
        <n v="60"/>
        <n v="61"/>
        <n v="72"/>
      </sharedItems>
    </cacheField>
    <cacheField name="Cone " numFmtId="0">
      <sharedItems containsBlank="1"/>
    </cacheField>
    <cacheField name="Shutter " numFmtId="0">
      <sharedItems containsBlank="1"/>
    </cacheField>
    <cacheField name="Air Flow (cfm) 0.05&quot; SP" numFmtId="0">
      <sharedItems containsSemiMixedTypes="0" containsString="0" containsNumber="1" containsInteger="1" minValue="7630" maxValue="46743"/>
    </cacheField>
    <cacheField name="VER (cfm/W) 0.05&quot; SP" numFmtId="0">
      <sharedItems containsSemiMixedTypes="0" containsString="0" containsNumber="1" minValue="19.2" maxValue="36.9"/>
    </cacheField>
    <cacheField name="Air Flow (cfm) 0.10&quot; SP" numFmtId="0">
      <sharedItems containsSemiMixedTypes="0" containsString="0" containsNumber="1" containsInteger="1" minValue="6940" maxValue="52900"/>
    </cacheField>
    <cacheField name="VER (cfm/W) 0.10&quot; SP" numFmtId="0">
      <sharedItems containsSemiMixedTypes="0" containsString="0" containsNumber="1" minValue="17.100000000000001" maxValue="30.3"/>
    </cacheField>
    <cacheField name="Air Flow Ratio" numFmtId="0">
      <sharedItems containsSemiMixedTypes="0" containsString="0" containsNumber="1" minValue="0.09" maxValue="0.88"/>
    </cacheField>
    <cacheField name="Phase" numFmtId="0">
      <sharedItems containsSemiMixedTypes="0" containsString="0" containsNumber="1" containsInteger="1" minValue="1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rittany Savignac" refreshedDate="43083.707423842592" createdVersion="5" refreshedVersion="5" minRefreshableVersion="3" recordCount="174">
  <cacheSource type="worksheet">
    <worksheetSource ref="A9:L166" sheet="Circ Fans"/>
  </cacheSource>
  <cacheFields count="14">
    <cacheField name="Tier" numFmtId="0">
      <sharedItems count="2">
        <s v="Tier 2"/>
        <s v="Tier 1"/>
      </sharedItems>
    </cacheField>
    <cacheField name="Test #" numFmtId="0">
      <sharedItems containsBlank="1"/>
    </cacheField>
    <cacheField name="Manufacturer" numFmtId="0">
      <sharedItems count="19">
        <s v="Acme Engineering &amp; Mfg. Corp"/>
        <s v="Agromatic/Pericoli"/>
        <s v="Agromatic/Pericoli "/>
        <s v="American Coolair"/>
        <s v="American Coolair "/>
        <s v="Artex Barn Solutions, Ltd."/>
        <s v="GEA Farm Technologies, Inc. "/>
        <s v="J &amp; D Manufacturing"/>
        <s v="Munters Aerotech"/>
        <s v="Munters Aerotech "/>
        <s v="Myn-fan"/>
        <s v="Myn-fan "/>
        <s v="Schaefer"/>
        <s v="Schaefer "/>
        <s v="Termotecnica Pericoli s.r.l. "/>
        <s v="Topcool"/>
        <s v="Ventec Canada Inc."/>
        <s v="VES Environmental Solutions "/>
        <s v="VES Environmental Solutions LLC"/>
      </sharedItems>
    </cacheField>
    <cacheField name="Model" numFmtId="0">
      <sharedItems containsMixedTypes="1" containsNumber="1" containsInteger="1" minValue="4114200" maxValue="4114200" count="158">
        <s v="DC48J-1"/>
        <s v="DSF48-4J"/>
        <s v="DSF48-6J"/>
        <s v="DC48J"/>
        <s v="DC54J"/>
        <s v="ADF53-1U"/>
        <s v="EFB36"/>
        <s v="ADF53-3U"/>
        <s v="NBC36J"/>
        <s v="NBC36K"/>
        <s v="NBC36L"/>
        <s v="NCFA36J"/>
        <s v="NCFAE36J"/>
        <s v="NEF36J"/>
        <s v="NEFE36J"/>
        <s v="NBCBE52L"/>
        <s v="NBRBE52L"/>
        <s v="NCFE52L"/>
        <s v="NEFB52L"/>
        <s v="NEFBE52L"/>
        <s v="NBC54L"/>
        <s v="NBCH54L"/>
        <s v="NEF54L"/>
        <s v="NEF54M"/>
        <s v="NEFH54L"/>
        <s v="NBCB52L"/>
        <s v="NCF52L"/>
        <s v="NEFBE52"/>
        <s v="36&quot; basket"/>
        <s v="90312 w/short belt"/>
        <s v="MP36L3"/>
        <s v="5131-5200-020"/>
        <s v="5131-5200-040"/>
        <s v="MP52L1"/>
        <s v="MP52L1A"/>
        <s v="5131-5200-030"/>
        <s v="5131-5200-050"/>
        <s v="5131-5200-090"/>
        <s v="MP52L3"/>
        <s v="VP36CA"/>
        <s v="VP36D"/>
        <s v="VP36DCA"/>
        <s v="VP3631CA"/>
        <s v="VG36DM3F-22"/>
        <s v="VP3631-E"/>
        <s v="VP3631"/>
        <s v="VP363D"/>
        <s v="VP363DCA"/>
        <s v="VG363CA"/>
        <s v="VPX50CA31011"/>
        <s v="VPX50CA31011-E"/>
        <s v="VPX50GV31011"/>
        <s v="VPX50GV61011"/>
        <s v="VPX50GV31031"/>
        <s v="VPX50CA31031"/>
        <s v="VPX50GV61031"/>
        <s v="VPX50GV31531"/>
        <s v="VPX55GV31511-E"/>
        <s v="VPX55CA31511-E"/>
        <s v="VPX55GV31531"/>
        <s v="VPX55CA31531-E"/>
        <s v="VPX55CA32031-E"/>
        <s v="VPX55GV32031"/>
        <s v="VPX55GV52031"/>
        <s v="AX365G1"/>
        <s v="AX36G1"/>
        <s v="AX36G1S"/>
        <s v="CF361G1"/>
        <s v="CF365G1"/>
        <s v="AX481G1"/>
        <s v="GB4815G1"/>
        <s v="GB481G1"/>
        <s v="AX511G1"/>
        <s v="AX365G3"/>
        <s v="AX36G3S"/>
        <s v="GB36G3"/>
        <s v="AX481G3"/>
        <s v="GB481G3"/>
        <s v="AX5115G3"/>
        <s v="AX511G3"/>
        <s v="AX51DG23-HE"/>
        <s v="AX51DG23-HR"/>
        <s v="52PG750"/>
        <s v="54PC750"/>
        <s v="54PG750"/>
        <s v="52PC750T"/>
        <s v="52PG750T"/>
        <s v="54PC750T"/>
        <s v="54PG750T"/>
        <s v="363P1"/>
        <s v="363P12DD"/>
        <s v="365P12"/>
        <s v="483P1"/>
        <s v="523GP1"/>
        <s v="523GP112"/>
        <s v="523GP1-3-"/>
        <s v="523GP1C"/>
        <s v="523P1"/>
        <s v="523P1C"/>
        <s v="543GP1"/>
        <s v="543GP112"/>
        <s v="545GP1"/>
        <s v="545GP112"/>
        <s v="545GP112-HP"/>
        <s v="363P12DD-3"/>
        <s v="363P12DD-3V"/>
        <s v="365P12-3V"/>
        <s v="483P34-3V"/>
        <s v="485P34-3V"/>
        <s v="523GP112-3"/>
        <s v="523GP1-3"/>
        <s v="523GP1-3V"/>
        <s v="523GP1-3V-30"/>
        <s v="523GP1C-3"/>
        <s v="523P1-3"/>
        <s v="523P1-3-SB"/>
        <s v="523P1-3V"/>
        <s v="523P1C-3"/>
        <s v="523P1C-3-SB"/>
        <s v="543GP112-3"/>
        <s v="543GP1-3"/>
        <s v="543GP1-3V"/>
        <s v="543GP2-3"/>
        <s v="545GP1-3"/>
        <s v="545GP1-3V"/>
        <s v="545GP2-3"/>
        <s v="ADF53-1L"/>
        <s v="ADF53"/>
        <s v="ADF53-3"/>
        <s v="ADF53-3L"/>
        <s v="83-6010-0"/>
        <s v="83-2036-0"/>
        <s v="83-2035-0"/>
        <s v="83-3622-0"/>
        <s v="83-3611-0"/>
        <s v="83-3613-0"/>
        <s v="83-3618-0"/>
        <s v="83-3623-0"/>
        <s v="82-4117-0"/>
        <s v="83-4013-0"/>
        <s v="83-4014-0"/>
        <s v="83-4015-0"/>
        <s v="83-4016-0"/>
        <s v="83-4017-0"/>
        <s v="83-4018-0"/>
        <s v="82-4113-0"/>
        <s v="82-4012-0"/>
        <n v="4114200"/>
        <s v="PHVF3612-NG"/>
        <s v="HVB36123P"/>
        <s v="PHVF36123P"/>
        <s v="PHVF36123P-NG"/>
        <s v="BLT503230460"/>
        <s v="BLT50230460V"/>
        <s v="BLT503230460V"/>
        <s v="PF52CA3P"/>
        <s v="ECVC723230460"/>
        <s v="ECVB551115230"/>
      </sharedItems>
    </cacheField>
    <cacheField name="Style " numFmtId="0">
      <sharedItems containsBlank="1"/>
    </cacheField>
    <cacheField name="Size (inches)" numFmtId="0">
      <sharedItems containsSemiMixedTypes="0" containsString="0" containsNumber="1" containsInteger="1" minValue="36" maxValue="73" count="10">
        <n v="48"/>
        <n v="54"/>
        <n v="53"/>
        <n v="36"/>
        <n v="52"/>
        <n v="55"/>
        <n v="50"/>
        <n v="51"/>
        <n v="72"/>
        <n v="73"/>
      </sharedItems>
    </cacheField>
    <cacheField name="Phase" numFmtId="0">
      <sharedItems containsSemiMixedTypes="0" containsString="0" containsNumber="1" containsInteger="1" minValue="1" maxValue="3"/>
    </cacheField>
    <cacheField name="Guard " numFmtId="0">
      <sharedItems/>
    </cacheField>
    <cacheField name="Airflow (Thrust CFM)" numFmtId="3">
      <sharedItems containsSemiMixedTypes="0" containsString="0" containsNumber="1" containsInteger="1" minValue="9160" maxValue="52647"/>
    </cacheField>
    <cacheField name="Efficiency Ratio (Thrust CFM/W)" numFmtId="0">
      <sharedItems containsSemiMixedTypes="0" containsString="0" containsNumber="1" minValue="14.5" maxValue="30.9"/>
    </cacheField>
    <cacheField name="Thrust (LBF)" numFmtId="0">
      <sharedItems containsSemiMixedTypes="0" containsString="0" containsNumber="1" minValue="7.66" maxValue="60.92"/>
    </cacheField>
    <cacheField name="Input Power (kW)" numFmtId="0">
      <sharedItems containsSemiMixedTypes="0" containsString="0" containsNumber="1" minValue="0.32700000000000001" maxValue="2.5499999999999998"/>
    </cacheField>
    <cacheField name="Thrust Efficiency Ratio (LBF/kW)" numFmtId="0">
      <sharedItems containsSemiMixedTypes="0" containsString="0" containsNumber="1" minValue="18.7" maxValue="29.8"/>
    </cacheField>
    <cacheField name="5D Centerline Velocity (FPM)" numFmtId="0">
      <sharedItems containsString="0" containsBlank="1" containsNumber="1" containsInteger="1" minValue="640" maxValue="13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1">
  <r>
    <x v="0"/>
    <x v="0"/>
    <x v="0"/>
    <x v="0"/>
    <x v="0"/>
    <s v="Y"/>
    <s v="A"/>
    <n v="10967"/>
    <n v="20.5"/>
    <n v="10098"/>
    <n v="17.899999999999999"/>
    <n v="0.54"/>
    <n v="3"/>
  </r>
  <r>
    <x v="0"/>
    <x v="1"/>
    <x v="0"/>
    <x v="1"/>
    <x v="0"/>
    <s v="N"/>
    <m/>
    <n v="9168"/>
    <n v="19.7"/>
    <n v="8475"/>
    <n v="17.5"/>
    <n v="0.75"/>
    <n v="3"/>
  </r>
  <r>
    <x v="0"/>
    <x v="2"/>
    <x v="1"/>
    <x v="2"/>
    <x v="0"/>
    <s v="Y"/>
    <m/>
    <n v="11650"/>
    <n v="20.6"/>
    <n v="10880"/>
    <n v="18.2"/>
    <n v="0.79"/>
    <n v="3"/>
  </r>
  <r>
    <x v="0"/>
    <x v="3"/>
    <x v="2"/>
    <x v="3"/>
    <x v="0"/>
    <s v="Y"/>
    <s v="A"/>
    <n v="11700"/>
    <n v="22.7"/>
    <n v="10500"/>
    <n v="20.2"/>
    <n v="0.65"/>
    <n v="1"/>
  </r>
  <r>
    <x v="0"/>
    <x v="4"/>
    <x v="2"/>
    <x v="3"/>
    <x v="0"/>
    <s v="Y"/>
    <s v="A"/>
    <n v="11600"/>
    <n v="22.2"/>
    <n v="10600"/>
    <n v="20.2"/>
    <n v="0.66"/>
    <n v="1"/>
  </r>
  <r>
    <x v="0"/>
    <x v="5"/>
    <x v="2"/>
    <x v="4"/>
    <x v="0"/>
    <s v="Y"/>
    <s v="A"/>
    <n v="10100"/>
    <n v="20.3"/>
    <n v="9100"/>
    <n v="18.600000000000001"/>
    <n v="0.47"/>
    <n v="1"/>
  </r>
  <r>
    <x v="0"/>
    <x v="6"/>
    <x v="2"/>
    <x v="4"/>
    <x v="0"/>
    <s v="Y"/>
    <s v="A"/>
    <n v="10000"/>
    <n v="20.5"/>
    <n v="9000"/>
    <n v="18.399999999999999"/>
    <n v="0.44"/>
    <n v="1"/>
  </r>
  <r>
    <x v="0"/>
    <x v="7"/>
    <x v="2"/>
    <x v="5"/>
    <x v="0"/>
    <s v="Y"/>
    <s v="A"/>
    <n v="11400"/>
    <n v="23.3"/>
    <n v="10200"/>
    <n v="20.8"/>
    <n v="0.61"/>
    <n v="1"/>
  </r>
  <r>
    <x v="0"/>
    <x v="8"/>
    <x v="2"/>
    <x v="5"/>
    <x v="0"/>
    <s v="Y"/>
    <s v="A"/>
    <n v="11400"/>
    <n v="23.5"/>
    <n v="10200"/>
    <n v="20.5"/>
    <n v="0.59"/>
    <n v="1"/>
  </r>
  <r>
    <x v="0"/>
    <x v="9"/>
    <x v="2"/>
    <x v="6"/>
    <x v="0"/>
    <s v="Y"/>
    <s v="A"/>
    <n v="13410"/>
    <n v="21"/>
    <n v="12350"/>
    <n v="19"/>
    <n v="0.71"/>
    <n v="1"/>
  </r>
  <r>
    <x v="0"/>
    <x v="10"/>
    <x v="2"/>
    <x v="7"/>
    <x v="0"/>
    <s v="Y"/>
    <s v="A"/>
    <n v="11470"/>
    <n v="22.9"/>
    <n v="10680"/>
    <n v="19.899999999999999"/>
    <n v="0.77"/>
    <n v="1"/>
  </r>
  <r>
    <x v="1"/>
    <x v="11"/>
    <x v="3"/>
    <x v="8"/>
    <x v="0"/>
    <s v="N"/>
    <s v="P"/>
    <n v="10540"/>
    <n v="19.399999999999999"/>
    <n v="9730"/>
    <n v="17.2"/>
    <n v="0.71"/>
    <n v="1"/>
  </r>
  <r>
    <x v="0"/>
    <x v="12"/>
    <x v="3"/>
    <x v="9"/>
    <x v="0"/>
    <s v="Y"/>
    <s v="P"/>
    <n v="11300"/>
    <n v="22.5"/>
    <n v="10450"/>
    <n v="19.5"/>
    <n v="0.71"/>
    <n v="1"/>
  </r>
  <r>
    <x v="0"/>
    <x v="13"/>
    <x v="3"/>
    <x v="10"/>
    <x v="0"/>
    <s v="Y"/>
    <s v="P"/>
    <n v="11250"/>
    <n v="20.399999999999999"/>
    <n v="10280"/>
    <n v="17.600000000000001"/>
    <n v="0.7"/>
    <n v="1"/>
  </r>
  <r>
    <x v="0"/>
    <x v="14"/>
    <x v="3"/>
    <x v="11"/>
    <x v="0"/>
    <s v="Y"/>
    <s v="P"/>
    <n v="8330"/>
    <n v="21.8"/>
    <n v="7500"/>
    <n v="18.899999999999999"/>
    <n v="0.65"/>
    <n v="1"/>
  </r>
  <r>
    <x v="1"/>
    <x v="15"/>
    <x v="3"/>
    <x v="11"/>
    <x v="0"/>
    <s v="N"/>
    <s v="P"/>
    <n v="7960"/>
    <n v="20.399999999999999"/>
    <n v="7160"/>
    <n v="17.399999999999999"/>
    <n v="0.67"/>
    <n v="1"/>
  </r>
  <r>
    <x v="0"/>
    <x v="16"/>
    <x v="4"/>
    <x v="12"/>
    <x v="0"/>
    <s v="Y"/>
    <s v="B"/>
    <n v="9880"/>
    <n v="21.5"/>
    <n v="9160"/>
    <n v="18.899999999999999"/>
    <n v="0.76"/>
    <n v="1"/>
  </r>
  <r>
    <x v="0"/>
    <x v="17"/>
    <x v="5"/>
    <x v="13"/>
    <x v="0"/>
    <s v="Y"/>
    <s v="A"/>
    <n v="11470"/>
    <n v="20.3"/>
    <n v="10720"/>
    <n v="17.7"/>
    <n v="0.77"/>
    <n v="1"/>
  </r>
  <r>
    <x v="1"/>
    <x v="18"/>
    <x v="6"/>
    <x v="14"/>
    <x v="0"/>
    <s v="Y"/>
    <s v="P"/>
    <n v="10320"/>
    <n v="19.8"/>
    <n v="9470"/>
    <n v="17.100000000000001"/>
    <n v="0.74"/>
    <n v="1"/>
  </r>
  <r>
    <x v="1"/>
    <x v="19"/>
    <x v="7"/>
    <x v="15"/>
    <x v="0"/>
    <s v="Y"/>
    <s v="A"/>
    <n v="12040"/>
    <n v="19.3"/>
    <n v="11240"/>
    <n v="17.3"/>
    <n v="0.76"/>
    <n v="1"/>
  </r>
  <r>
    <x v="1"/>
    <x v="20"/>
    <x v="7"/>
    <x v="16"/>
    <x v="0"/>
    <s v="Y"/>
    <s v="A"/>
    <n v="12280"/>
    <n v="19.600000000000001"/>
    <n v="11560"/>
    <n v="17.3"/>
    <n v="0.8"/>
    <n v="1"/>
  </r>
  <r>
    <x v="0"/>
    <x v="21"/>
    <x v="8"/>
    <x v="17"/>
    <x v="0"/>
    <s v="Y"/>
    <s v="A"/>
    <n v="10470"/>
    <n v="21.8"/>
    <n v="9360"/>
    <n v="18.7"/>
    <n v="0.46"/>
    <n v="1"/>
  </r>
  <r>
    <x v="1"/>
    <x v="22"/>
    <x v="9"/>
    <x v="18"/>
    <x v="0"/>
    <s v="Y"/>
    <s v="P"/>
    <n v="11000"/>
    <n v="19.600000000000001"/>
    <n v="10100"/>
    <n v="17.3"/>
    <n v="0.73"/>
    <n v="1"/>
  </r>
  <r>
    <x v="1"/>
    <x v="23"/>
    <x v="9"/>
    <x v="19"/>
    <x v="0"/>
    <s v="Y"/>
    <s v="P"/>
    <n v="11730"/>
    <n v="19.5"/>
    <n v="10760"/>
    <n v="17.100000000000001"/>
    <n v="0.71"/>
    <n v="1"/>
  </r>
  <r>
    <x v="0"/>
    <x v="24"/>
    <x v="10"/>
    <x v="20"/>
    <x v="0"/>
    <s v="Y"/>
    <s v="A"/>
    <n v="11470"/>
    <n v="20.3"/>
    <n v="10720"/>
    <n v="17.7"/>
    <n v="0.77"/>
    <n v="1"/>
  </r>
  <r>
    <x v="0"/>
    <x v="25"/>
    <x v="11"/>
    <x v="21"/>
    <x v="0"/>
    <s v="Y"/>
    <s v="B"/>
    <n v="9900"/>
    <n v="21.5"/>
    <n v="9200"/>
    <n v="18.899999999999999"/>
    <n v="0.76"/>
    <n v="1"/>
  </r>
  <r>
    <x v="1"/>
    <x v="26"/>
    <x v="12"/>
    <x v="22"/>
    <x v="0"/>
    <s v="Y"/>
    <s v="P"/>
    <n v="10330"/>
    <n v="19.8"/>
    <n v="9490"/>
    <n v="17.100000000000001"/>
    <n v="0.69"/>
    <n v="1"/>
  </r>
  <r>
    <x v="0"/>
    <x v="27"/>
    <x v="13"/>
    <x v="23"/>
    <x v="0"/>
    <s v="N"/>
    <s v="A"/>
    <n v="7630"/>
    <n v="20"/>
    <n v="6940"/>
    <n v="17.5"/>
    <n v="0.54"/>
    <n v="1"/>
  </r>
  <r>
    <x v="0"/>
    <x v="28"/>
    <x v="14"/>
    <x v="24"/>
    <x v="0"/>
    <s v="Y"/>
    <s v="A"/>
    <n v="11120"/>
    <n v="21.3"/>
    <n v="10390"/>
    <n v="18.899999999999999"/>
    <n v="0.75"/>
    <n v="1"/>
  </r>
  <r>
    <x v="0"/>
    <x v="29"/>
    <x v="14"/>
    <x v="25"/>
    <x v="0"/>
    <s v="Y"/>
    <s v="A"/>
    <n v="10320"/>
    <n v="20"/>
    <n v="9540"/>
    <n v="18.3"/>
    <n v="0.74"/>
    <n v="1"/>
  </r>
  <r>
    <x v="0"/>
    <x v="30"/>
    <x v="14"/>
    <x v="26"/>
    <x v="0"/>
    <s v="Y"/>
    <s v="A"/>
    <n v="12000"/>
    <n v="19.8"/>
    <n v="11300"/>
    <n v="17.8"/>
    <n v="0.79"/>
    <n v="1"/>
  </r>
  <r>
    <x v="0"/>
    <x v="31"/>
    <x v="14"/>
    <x v="27"/>
    <x v="0"/>
    <s v="Y"/>
    <s v="A"/>
    <n v="12600"/>
    <n v="21.2"/>
    <n v="11700"/>
    <n v="18.600000000000001"/>
    <n v="0.76"/>
    <n v="1"/>
  </r>
  <r>
    <x v="1"/>
    <x v="32"/>
    <x v="14"/>
    <x v="28"/>
    <x v="0"/>
    <s v="Y"/>
    <s v="A"/>
    <n v="10500"/>
    <n v="19.5"/>
    <n v="9500"/>
    <n v="17.100000000000001"/>
    <n v="0.75"/>
    <n v="1"/>
  </r>
  <r>
    <x v="1"/>
    <x v="33"/>
    <x v="14"/>
    <x v="29"/>
    <x v="0"/>
    <s v="Y"/>
    <s v="A"/>
    <n v="12380"/>
    <n v="20.5"/>
    <n v="11130"/>
    <n v="17.2"/>
    <n v="0.45"/>
    <n v="1"/>
  </r>
  <r>
    <x v="0"/>
    <x v="34"/>
    <x v="14"/>
    <x v="30"/>
    <x v="0"/>
    <s v="Y"/>
    <s v="A"/>
    <n v="10360"/>
    <n v="21.8"/>
    <n v="9470"/>
    <n v="19.3"/>
    <n v="0.7"/>
    <n v="1"/>
  </r>
  <r>
    <x v="0"/>
    <x v="35"/>
    <x v="14"/>
    <x v="31"/>
    <x v="0"/>
    <s v="Y"/>
    <s v="A"/>
    <n v="11390"/>
    <n v="22.5"/>
    <n v="10650"/>
    <n v="20"/>
    <n v="0.77"/>
    <n v="1"/>
  </r>
  <r>
    <x v="0"/>
    <x v="36"/>
    <x v="14"/>
    <x v="32"/>
    <x v="0"/>
    <s v="Y"/>
    <s v="A"/>
    <n v="10670"/>
    <n v="20.6"/>
    <n v="9840"/>
    <n v="18.600000000000001"/>
    <n v="0.72"/>
    <n v="1"/>
  </r>
  <r>
    <x v="0"/>
    <x v="37"/>
    <x v="2"/>
    <x v="3"/>
    <x v="0"/>
    <s v="Y"/>
    <s v="A"/>
    <n v="11700"/>
    <n v="21.5"/>
    <n v="10600"/>
    <n v="19"/>
    <n v="0.67"/>
    <n v="3"/>
  </r>
  <r>
    <x v="1"/>
    <x v="38"/>
    <x v="2"/>
    <x v="4"/>
    <x v="0"/>
    <s v="Y"/>
    <s v="A"/>
    <n v="10100"/>
    <n v="19.2"/>
    <n v="9100"/>
    <n v="17.3"/>
    <n v="0.5"/>
    <n v="3"/>
  </r>
  <r>
    <x v="0"/>
    <x v="39"/>
    <x v="2"/>
    <x v="5"/>
    <x v="0"/>
    <s v="Y"/>
    <s v="A"/>
    <n v="11400"/>
    <n v="21.3"/>
    <n v="10200"/>
    <n v="18.899999999999999"/>
    <n v="0.61"/>
    <n v="3"/>
  </r>
  <r>
    <x v="0"/>
    <x v="40"/>
    <x v="3"/>
    <x v="33"/>
    <x v="0"/>
    <s v="N"/>
    <s v="P"/>
    <n v="10300"/>
    <n v="20.6"/>
    <n v="9340"/>
    <n v="17.5"/>
    <n v="0.69"/>
    <n v="3"/>
  </r>
  <r>
    <x v="0"/>
    <x v="41"/>
    <x v="3"/>
    <x v="34"/>
    <x v="0"/>
    <s v="N"/>
    <s v="P"/>
    <n v="10660"/>
    <n v="21.9"/>
    <n v="9700"/>
    <n v="18.600000000000001"/>
    <n v="0.67"/>
    <n v="3"/>
  </r>
  <r>
    <x v="0"/>
    <x v="42"/>
    <x v="3"/>
    <x v="35"/>
    <x v="0"/>
    <s v="Y"/>
    <s v="P"/>
    <n v="10280"/>
    <n v="21.4"/>
    <n v="9060"/>
    <n v="17.7"/>
    <n v="0.39"/>
    <n v="3"/>
  </r>
  <r>
    <x v="0"/>
    <x v="43"/>
    <x v="7"/>
    <x v="36"/>
    <x v="0"/>
    <s v="Y"/>
    <s v="B"/>
    <n v="11560"/>
    <n v="20.6"/>
    <n v="10800"/>
    <n v="18.100000000000001"/>
    <n v="0.79"/>
    <n v="3"/>
  </r>
  <r>
    <x v="0"/>
    <x v="44"/>
    <x v="9"/>
    <x v="37"/>
    <x v="0"/>
    <s v="Y"/>
    <s v="P"/>
    <n v="10820"/>
    <n v="20"/>
    <n v="9860"/>
    <n v="17.600000000000001"/>
    <n v="0.73"/>
    <n v="3"/>
  </r>
  <r>
    <x v="1"/>
    <x v="45"/>
    <x v="9"/>
    <x v="38"/>
    <x v="0"/>
    <s v="Y"/>
    <s v="P"/>
    <n v="11800"/>
    <n v="19.7"/>
    <n v="10790"/>
    <n v="17.3"/>
    <n v="0.7"/>
    <n v="3"/>
  </r>
  <r>
    <x v="0"/>
    <x v="46"/>
    <x v="13"/>
    <x v="39"/>
    <x v="0"/>
    <s v="Y"/>
    <s v="A"/>
    <n v="12100"/>
    <n v="21.3"/>
    <n v="11200"/>
    <n v="18.7"/>
    <n v="0.76"/>
    <n v="3"/>
  </r>
  <r>
    <x v="1"/>
    <x v="47"/>
    <x v="15"/>
    <x v="40"/>
    <x v="1"/>
    <s v="Y"/>
    <s v="A"/>
    <n v="22900"/>
    <n v="22.3"/>
    <n v="21900"/>
    <n v="20.3"/>
    <n v="0.84"/>
    <n v="1"/>
  </r>
  <r>
    <x v="1"/>
    <x v="48"/>
    <x v="15"/>
    <x v="41"/>
    <x v="1"/>
    <s v="Y"/>
    <s v="A"/>
    <n v="20400"/>
    <n v="23.9"/>
    <n v="19100"/>
    <n v="21.3"/>
    <n v="0.77"/>
    <n v="1"/>
  </r>
  <r>
    <x v="1"/>
    <x v="49"/>
    <x v="2"/>
    <x v="42"/>
    <x v="1"/>
    <s v="Y"/>
    <s v="A"/>
    <n v="19300"/>
    <n v="26"/>
    <n v="16900"/>
    <n v="21.4"/>
    <n v="0.41"/>
    <n v="1"/>
  </r>
  <r>
    <x v="0"/>
    <x v="50"/>
    <x v="4"/>
    <x v="43"/>
    <x v="1"/>
    <s v="Y"/>
    <s v="P"/>
    <n v="19400"/>
    <n v="25.1"/>
    <n v="18000"/>
    <n v="21.8"/>
    <n v="0.73"/>
    <n v="1"/>
  </r>
  <r>
    <x v="0"/>
    <x v="51"/>
    <x v="4"/>
    <x v="44"/>
    <x v="1"/>
    <s v="Y"/>
    <s v="B"/>
    <n v="21200"/>
    <n v="24.8"/>
    <n v="19700"/>
    <n v="21.6"/>
    <n v="0.76"/>
    <n v="1"/>
  </r>
  <r>
    <x v="0"/>
    <x v="52"/>
    <x v="4"/>
    <x v="45"/>
    <x v="1"/>
    <s v="Y"/>
    <s v="B"/>
    <n v="20100"/>
    <n v="26.8"/>
    <n v="18700"/>
    <n v="23.4"/>
    <n v="0.75"/>
    <n v="1"/>
  </r>
  <r>
    <x v="1"/>
    <x v="53"/>
    <x v="4"/>
    <x v="46"/>
    <x v="1"/>
    <s v="Y"/>
    <s v="B"/>
    <n v="21100"/>
    <n v="24.4"/>
    <n v="19600"/>
    <n v="21.3"/>
    <n v="0.77"/>
    <n v="1"/>
  </r>
  <r>
    <x v="0"/>
    <x v="54"/>
    <x v="4"/>
    <x v="47"/>
    <x v="1"/>
    <s v="Y"/>
    <s v="B"/>
    <n v="20000"/>
    <n v="26.5"/>
    <n v="18600"/>
    <n v="23.2"/>
    <n v="0.75"/>
    <n v="1"/>
  </r>
  <r>
    <x v="1"/>
    <x v="55"/>
    <x v="7"/>
    <x v="48"/>
    <x v="1"/>
    <s v="Y"/>
    <s v="A"/>
    <n v="23400"/>
    <n v="23"/>
    <n v="21500"/>
    <n v="20.3"/>
    <n v="0.74"/>
    <n v="1"/>
  </r>
  <r>
    <x v="1"/>
    <x v="56"/>
    <x v="16"/>
    <x v="49"/>
    <x v="1"/>
    <s v="Y"/>
    <s v="A"/>
    <n v="19700"/>
    <n v="23"/>
    <n v="18100"/>
    <n v="20.3"/>
    <n v="0.71"/>
    <n v="1"/>
  </r>
  <r>
    <x v="0"/>
    <x v="57"/>
    <x v="11"/>
    <x v="50"/>
    <x v="1"/>
    <s v="Y"/>
    <s v="P"/>
    <n v="19400"/>
    <n v="25.1"/>
    <n v="18000"/>
    <n v="21.8"/>
    <n v="0.73"/>
    <n v="1"/>
  </r>
  <r>
    <x v="0"/>
    <x v="58"/>
    <x v="11"/>
    <x v="51"/>
    <x v="1"/>
    <s v="Y"/>
    <s v="B"/>
    <n v="21200"/>
    <n v="24.8"/>
    <n v="19700"/>
    <n v="21.6"/>
    <n v="0.76"/>
    <n v="1"/>
  </r>
  <r>
    <x v="0"/>
    <x v="59"/>
    <x v="11"/>
    <x v="52"/>
    <x v="1"/>
    <s v="Y"/>
    <s v="B"/>
    <n v="20100"/>
    <n v="26.8"/>
    <n v="18700"/>
    <n v="23.4"/>
    <n v="0.75"/>
    <n v="1"/>
  </r>
  <r>
    <x v="1"/>
    <x v="60"/>
    <x v="11"/>
    <x v="53"/>
    <x v="1"/>
    <s v="Y"/>
    <s v="B"/>
    <n v="21100"/>
    <n v="24.4"/>
    <n v="19600"/>
    <n v="21.3"/>
    <n v="0.77"/>
    <n v="1"/>
  </r>
  <r>
    <x v="0"/>
    <x v="61"/>
    <x v="11"/>
    <x v="54"/>
    <x v="1"/>
    <s v="Y"/>
    <s v="B"/>
    <n v="20000"/>
    <n v="26.5"/>
    <n v="18600"/>
    <n v="23.2"/>
    <n v="0.75"/>
    <n v="1"/>
  </r>
  <r>
    <x v="1"/>
    <x v="62"/>
    <x v="14"/>
    <x v="55"/>
    <x v="1"/>
    <s v="Y"/>
    <s v="A"/>
    <n v="20500"/>
    <n v="24.1"/>
    <n v="18900"/>
    <n v="21.3"/>
    <n v="0.71"/>
    <n v="1"/>
  </r>
  <r>
    <x v="0"/>
    <x v="63"/>
    <x v="14"/>
    <x v="56"/>
    <x v="1"/>
    <s v="Y"/>
    <s v="A"/>
    <n v="18700"/>
    <n v="26.2"/>
    <n v="16900"/>
    <n v="22.7"/>
    <n v="0.59"/>
    <n v="1"/>
  </r>
  <r>
    <x v="1"/>
    <x v="64"/>
    <x v="14"/>
    <x v="57"/>
    <x v="1"/>
    <s v="Y"/>
    <s v="A"/>
    <n v="23600"/>
    <n v="22.8"/>
    <n v="22200"/>
    <n v="20.3"/>
    <n v="0.81"/>
    <n v="1"/>
  </r>
  <r>
    <x v="1"/>
    <x v="65"/>
    <x v="14"/>
    <x v="58"/>
    <x v="1"/>
    <s v="Y"/>
    <s v="A"/>
    <n v="23200"/>
    <n v="23"/>
    <n v="21600"/>
    <n v="20.6"/>
    <n v="0.78"/>
    <n v="1"/>
  </r>
  <r>
    <x v="0"/>
    <x v="66"/>
    <x v="14"/>
    <x v="59"/>
    <x v="1"/>
    <s v="Y"/>
    <s v="A"/>
    <n v="21900"/>
    <n v="25.4"/>
    <n v="20300"/>
    <n v="22.1"/>
    <n v="0.76"/>
    <n v="1"/>
  </r>
  <r>
    <x v="0"/>
    <x v="67"/>
    <x v="14"/>
    <x v="60"/>
    <x v="1"/>
    <s v="Y"/>
    <s v="A"/>
    <n v="21400"/>
    <n v="25.1"/>
    <n v="19600"/>
    <n v="22"/>
    <n v="0.68"/>
    <n v="1"/>
  </r>
  <r>
    <x v="0"/>
    <x v="68"/>
    <x v="15"/>
    <x v="61"/>
    <x v="1"/>
    <s v="Y"/>
    <s v="A"/>
    <n v="18900"/>
    <n v="26.1"/>
    <n v="17400"/>
    <n v="23.4"/>
    <n v="0.69"/>
    <n v="3"/>
  </r>
  <r>
    <x v="0"/>
    <x v="69"/>
    <x v="15"/>
    <x v="61"/>
    <x v="1"/>
    <s v="Y"/>
    <s v="A"/>
    <n v="18500"/>
    <n v="25.8"/>
    <n v="17000"/>
    <n v="23.2"/>
    <n v="0.65"/>
    <n v="3"/>
  </r>
  <r>
    <x v="0"/>
    <x v="70"/>
    <x v="15"/>
    <x v="61"/>
    <x v="1"/>
    <s v="Y"/>
    <s v="A"/>
    <n v="18700"/>
    <n v="24.2"/>
    <n v="17300"/>
    <n v="21.6"/>
    <n v="0.68"/>
    <n v="3"/>
  </r>
  <r>
    <x v="1"/>
    <x v="71"/>
    <x v="15"/>
    <x v="62"/>
    <x v="1"/>
    <s v="Y"/>
    <s v="A"/>
    <n v="22000"/>
    <n v="22.9"/>
    <n v="20800"/>
    <n v="20.9"/>
    <n v="0.79"/>
    <n v="3"/>
  </r>
  <r>
    <x v="1"/>
    <x v="72"/>
    <x v="15"/>
    <x v="62"/>
    <x v="1"/>
    <s v="Y"/>
    <s v="A"/>
    <n v="21500"/>
    <n v="23"/>
    <n v="20000"/>
    <n v="20.5"/>
    <n v="0.76"/>
    <n v="3"/>
  </r>
  <r>
    <x v="0"/>
    <x v="73"/>
    <x v="15"/>
    <x v="41"/>
    <x v="1"/>
    <s v="Y"/>
    <s v="A"/>
    <n v="20300"/>
    <n v="24.9"/>
    <n v="19100"/>
    <n v="22.3"/>
    <n v="0.76"/>
    <n v="3"/>
  </r>
  <r>
    <x v="0"/>
    <x v="74"/>
    <x v="15"/>
    <x v="41"/>
    <x v="1"/>
    <s v="Y"/>
    <s v="A"/>
    <n v="20000"/>
    <n v="24.9"/>
    <n v="18600"/>
    <n v="22.1"/>
    <n v="0.73"/>
    <n v="3"/>
  </r>
  <r>
    <x v="1"/>
    <x v="75"/>
    <x v="15"/>
    <x v="41"/>
    <x v="1"/>
    <s v="Y"/>
    <s v="A"/>
    <n v="20300"/>
    <n v="23.2"/>
    <n v="19000"/>
    <n v="20.8"/>
    <n v="0.76"/>
    <n v="3"/>
  </r>
  <r>
    <x v="0"/>
    <x v="76"/>
    <x v="14"/>
    <x v="63"/>
    <x v="1"/>
    <s v="Y"/>
    <s v="A"/>
    <n v="20200"/>
    <n v="24.8"/>
    <n v="18500"/>
    <n v="21.6"/>
    <n v="0.69"/>
    <n v="3"/>
  </r>
  <r>
    <x v="0"/>
    <x v="77"/>
    <x v="14"/>
    <x v="64"/>
    <x v="1"/>
    <s v="Y"/>
    <s v="A"/>
    <n v="18200"/>
    <n v="27"/>
    <n v="16300"/>
    <n v="23.3"/>
    <n v="0.4"/>
    <n v="3"/>
  </r>
  <r>
    <x v="1"/>
    <x v="78"/>
    <x v="14"/>
    <x v="65"/>
    <x v="1"/>
    <s v="Y"/>
    <s v="A"/>
    <n v="22800"/>
    <n v="23.8"/>
    <n v="21200"/>
    <n v="20.8"/>
    <n v="0.77"/>
    <n v="3"/>
  </r>
  <r>
    <x v="1"/>
    <x v="79"/>
    <x v="14"/>
    <x v="66"/>
    <x v="1"/>
    <s v="Y"/>
    <s v="A"/>
    <n v="22500"/>
    <n v="24.3"/>
    <n v="20900"/>
    <n v="21.5"/>
    <n v="0.75"/>
    <n v="3"/>
  </r>
  <r>
    <x v="0"/>
    <x v="80"/>
    <x v="14"/>
    <x v="67"/>
    <x v="1"/>
    <s v="Y"/>
    <s v="A"/>
    <n v="21200"/>
    <n v="26.2"/>
    <n v="19600"/>
    <n v="22.8"/>
    <n v="0.73"/>
    <n v="3"/>
  </r>
  <r>
    <x v="1"/>
    <x v="81"/>
    <x v="14"/>
    <x v="68"/>
    <x v="1"/>
    <s v="Y"/>
    <s v="A"/>
    <n v="22000"/>
    <n v="22.9"/>
    <n v="20300"/>
    <n v="20.3"/>
    <n v="0.75"/>
    <n v="3"/>
  </r>
  <r>
    <x v="0"/>
    <x v="82"/>
    <x v="14"/>
    <x v="69"/>
    <x v="1"/>
    <s v="Y"/>
    <s v="A"/>
    <n v="21000"/>
    <n v="25.9"/>
    <n v="19100"/>
    <n v="22.3"/>
    <n v="0.67"/>
    <n v="3"/>
  </r>
  <r>
    <x v="0"/>
    <x v="83"/>
    <x v="15"/>
    <x v="70"/>
    <x v="2"/>
    <s v="Y"/>
    <s v="A"/>
    <n v="19700"/>
    <n v="26.5"/>
    <n v="18000"/>
    <n v="23.3"/>
    <n v="0.62"/>
    <n v="1"/>
  </r>
  <r>
    <x v="1"/>
    <x v="84"/>
    <x v="17"/>
    <x v="71"/>
    <x v="2"/>
    <s v="Y"/>
    <s v="B"/>
    <n v="23500"/>
    <n v="24"/>
    <n v="21800"/>
    <n v="20.8"/>
    <n v="0.72"/>
    <n v="1"/>
  </r>
  <r>
    <x v="0"/>
    <x v="85"/>
    <x v="17"/>
    <x v="72"/>
    <x v="2"/>
    <s v="Y"/>
    <s v="B"/>
    <n v="22100"/>
    <n v="25.9"/>
    <n v="19900"/>
    <n v="22.1"/>
    <n v="0.68"/>
    <n v="1"/>
  </r>
  <r>
    <x v="0"/>
    <x v="86"/>
    <x v="17"/>
    <x v="73"/>
    <x v="2"/>
    <s v="Y"/>
    <s v="A"/>
    <n v="19800"/>
    <n v="24.1"/>
    <n v="18100"/>
    <n v="22"/>
    <n v="0.59"/>
    <n v="1"/>
  </r>
  <r>
    <x v="1"/>
    <x v="87"/>
    <x v="17"/>
    <x v="74"/>
    <x v="2"/>
    <s v="Y"/>
    <s v="B"/>
    <n v="23500"/>
    <n v="24"/>
    <n v="21800"/>
    <n v="20.8"/>
    <n v="0.72"/>
    <n v="1"/>
  </r>
  <r>
    <x v="0"/>
    <x v="88"/>
    <x v="17"/>
    <x v="75"/>
    <x v="2"/>
    <s v="Y"/>
    <s v="B"/>
    <n v="22100"/>
    <n v="25.9"/>
    <n v="19900"/>
    <n v="22.1"/>
    <n v="0.68"/>
    <n v="1"/>
  </r>
  <r>
    <x v="1"/>
    <x v="89"/>
    <x v="3"/>
    <x v="76"/>
    <x v="2"/>
    <s v="Y"/>
    <s v="P"/>
    <n v="24100"/>
    <n v="23.5"/>
    <n v="22400"/>
    <n v="20.5"/>
    <n v="0.75"/>
    <n v="1"/>
  </r>
  <r>
    <x v="1"/>
    <x v="90"/>
    <x v="9"/>
    <x v="77"/>
    <x v="2"/>
    <s v="Y"/>
    <s v="B"/>
    <n v="25200"/>
    <n v="22.7"/>
    <n v="23200"/>
    <n v="20.399999999999999"/>
    <n v="0.75"/>
    <n v="1"/>
  </r>
  <r>
    <x v="1"/>
    <x v="91"/>
    <x v="14"/>
    <x v="78"/>
    <x v="2"/>
    <s v="Y"/>
    <s v="A"/>
    <n v="25400"/>
    <n v="22.8"/>
    <n v="23800"/>
    <n v="20.399999999999999"/>
    <n v="0.76"/>
    <n v="1"/>
  </r>
  <r>
    <x v="0"/>
    <x v="92"/>
    <x v="14"/>
    <x v="79"/>
    <x v="2"/>
    <s v="Y"/>
    <s v="A"/>
    <n v="22800"/>
    <n v="26.6"/>
    <n v="20900"/>
    <n v="23"/>
    <n v="0.69"/>
    <n v="1"/>
  </r>
  <r>
    <x v="0"/>
    <x v="93"/>
    <x v="14"/>
    <x v="80"/>
    <x v="2"/>
    <s v="Y"/>
    <s v="A"/>
    <n v="23400"/>
    <n v="25.3"/>
    <n v="21600"/>
    <n v="22.4"/>
    <n v="0.7"/>
    <n v="1"/>
  </r>
  <r>
    <x v="0"/>
    <x v="94"/>
    <x v="15"/>
    <x v="70"/>
    <x v="2"/>
    <s v="Y"/>
    <s v="A"/>
    <n v="19200"/>
    <n v="27.8"/>
    <n v="17400"/>
    <n v="24.4"/>
    <n v="0.54"/>
    <n v="3"/>
  </r>
  <r>
    <x v="0"/>
    <x v="95"/>
    <x v="15"/>
    <x v="70"/>
    <x v="2"/>
    <s v="Y"/>
    <s v="A"/>
    <n v="19800"/>
    <n v="27.8"/>
    <n v="18200"/>
    <n v="24.4"/>
    <n v="0.63"/>
    <n v="3"/>
  </r>
  <r>
    <x v="0"/>
    <x v="96"/>
    <x v="15"/>
    <x v="70"/>
    <x v="2"/>
    <s v="Y"/>
    <s v="A"/>
    <n v="19400"/>
    <n v="26.1"/>
    <n v="17600"/>
    <n v="22.7"/>
    <n v="0.55000000000000004"/>
    <n v="3"/>
  </r>
  <r>
    <x v="1"/>
    <x v="97"/>
    <x v="15"/>
    <x v="81"/>
    <x v="2"/>
    <s v="Y"/>
    <s v="A"/>
    <n v="23400"/>
    <n v="23.4"/>
    <n v="21900"/>
    <n v="20.9"/>
    <n v="0.78"/>
    <n v="3"/>
  </r>
  <r>
    <x v="1"/>
    <x v="98"/>
    <x v="15"/>
    <x v="82"/>
    <x v="2"/>
    <s v="Y"/>
    <s v="A"/>
    <n v="23900"/>
    <n v="23.4"/>
    <n v="22400"/>
    <n v="21"/>
    <n v="0.79"/>
    <n v="3"/>
  </r>
  <r>
    <x v="0"/>
    <x v="99"/>
    <x v="15"/>
    <x v="83"/>
    <x v="2"/>
    <s v="Y"/>
    <s v="A"/>
    <n v="19700"/>
    <n v="29.5"/>
    <n v="17800"/>
    <n v="25.6"/>
    <n v="0.59"/>
    <n v="3"/>
  </r>
  <r>
    <x v="0"/>
    <x v="100"/>
    <x v="15"/>
    <x v="83"/>
    <x v="2"/>
    <s v="Y"/>
    <s v="A"/>
    <n v="19400"/>
    <n v="28.3"/>
    <n v="17600"/>
    <n v="25.2"/>
    <n v="0.56999999999999995"/>
    <n v="3"/>
  </r>
  <r>
    <x v="0"/>
    <x v="101"/>
    <x v="15"/>
    <x v="83"/>
    <x v="2"/>
    <s v="Y"/>
    <s v="A"/>
    <n v="19600"/>
    <n v="27.4"/>
    <n v="17900"/>
    <n v="24"/>
    <n v="0.65"/>
    <n v="3"/>
  </r>
  <r>
    <x v="0"/>
    <x v="102"/>
    <x v="15"/>
    <x v="83"/>
    <x v="2"/>
    <s v="Y"/>
    <s v="A"/>
    <n v="19600"/>
    <n v="26.3"/>
    <n v="17800"/>
    <n v="22.8"/>
    <n v="0.62"/>
    <n v="3"/>
  </r>
  <r>
    <x v="1"/>
    <x v="103"/>
    <x v="8"/>
    <x v="84"/>
    <x v="2"/>
    <s v="Y"/>
    <s v="A"/>
    <n v="20100"/>
    <n v="23"/>
    <n v="18400"/>
    <n v="20.399999999999999"/>
    <n v="0.69"/>
    <n v="3"/>
  </r>
  <r>
    <x v="1"/>
    <x v="104"/>
    <x v="18"/>
    <x v="85"/>
    <x v="2"/>
    <s v="Y"/>
    <s v="G"/>
    <n v="23000"/>
    <n v="23.2"/>
    <n v="21400"/>
    <n v="21"/>
    <n v="0.75"/>
    <n v="3"/>
  </r>
  <r>
    <x v="1"/>
    <x v="105"/>
    <x v="14"/>
    <x v="86"/>
    <x v="2"/>
    <s v="Y"/>
    <s v="A"/>
    <n v="24400"/>
    <n v="23.4"/>
    <n v="22600"/>
    <n v="20.9"/>
    <n v="0.74"/>
    <n v="3"/>
  </r>
  <r>
    <x v="1"/>
    <x v="106"/>
    <x v="14"/>
    <x v="87"/>
    <x v="2"/>
    <s v="Y"/>
    <s v="A"/>
    <n v="25200"/>
    <n v="23.6"/>
    <n v="23400"/>
    <n v="20.9"/>
    <n v="0.77"/>
    <n v="3"/>
  </r>
  <r>
    <x v="0"/>
    <x v="107"/>
    <x v="14"/>
    <x v="88"/>
    <x v="2"/>
    <s v="Y"/>
    <s v="A"/>
    <n v="22500"/>
    <n v="28.1"/>
    <n v="20300"/>
    <n v="23.8"/>
    <n v="0.67"/>
    <n v="3"/>
  </r>
  <r>
    <x v="1"/>
    <x v="108"/>
    <x v="9"/>
    <x v="89"/>
    <x v="3"/>
    <s v="Y"/>
    <s v="B"/>
    <n v="27200"/>
    <n v="23.4"/>
    <n v="25100"/>
    <n v="20.8"/>
    <n v="0.75"/>
    <n v="1"/>
  </r>
  <r>
    <x v="1"/>
    <x v="109"/>
    <x v="9"/>
    <x v="90"/>
    <x v="3"/>
    <s v="Y"/>
    <s v="P"/>
    <n v="27600"/>
    <n v="24.4"/>
    <n v="25400"/>
    <n v="21.5"/>
    <n v="0.71"/>
    <n v="1"/>
  </r>
  <r>
    <x v="1"/>
    <x v="110"/>
    <x v="9"/>
    <x v="91"/>
    <x v="3"/>
    <s v="Y"/>
    <s v="P"/>
    <n v="27000"/>
    <n v="23.4"/>
    <n v="25000"/>
    <n v="20.9"/>
    <n v="0.74"/>
    <n v="1"/>
  </r>
  <r>
    <x v="0"/>
    <x v="111"/>
    <x v="9"/>
    <x v="92"/>
    <x v="3"/>
    <s v="Y"/>
    <s v="P"/>
    <n v="26600"/>
    <n v="26.8"/>
    <n v="24600"/>
    <n v="23.6"/>
    <n v="0.74"/>
    <n v="1"/>
  </r>
  <r>
    <x v="1"/>
    <x v="112"/>
    <x v="9"/>
    <x v="93"/>
    <x v="3"/>
    <s v="Y"/>
    <s v="P"/>
    <n v="29800"/>
    <n v="22.9"/>
    <n v="28100"/>
    <n v="20.6"/>
    <n v="0.8"/>
    <n v="1"/>
  </r>
  <r>
    <x v="0"/>
    <x v="113"/>
    <x v="19"/>
    <x v="94"/>
    <x v="3"/>
    <s v="Y"/>
    <s v="P"/>
    <n v="26700"/>
    <n v="27.1"/>
    <n v="24700"/>
    <n v="23.9"/>
    <n v="0.75"/>
    <n v="3"/>
  </r>
  <r>
    <x v="1"/>
    <x v="114"/>
    <x v="19"/>
    <x v="95"/>
    <x v="3"/>
    <s v="Y"/>
    <s v="P"/>
    <n v="29900"/>
    <n v="23.3"/>
    <n v="28200"/>
    <n v="21.1"/>
    <n v="0.81"/>
    <n v="3"/>
  </r>
  <r>
    <x v="1"/>
    <x v="115"/>
    <x v="9"/>
    <x v="96"/>
    <x v="3"/>
    <s v="Y"/>
    <s v="B"/>
    <n v="27600"/>
    <n v="23.3"/>
    <n v="25600"/>
    <n v="20.9"/>
    <n v="0.75"/>
    <n v="3"/>
  </r>
  <r>
    <x v="0"/>
    <x v="116"/>
    <x v="9"/>
    <x v="97"/>
    <x v="3"/>
    <s v="Y"/>
    <s v="P"/>
    <n v="26600"/>
    <n v="26.4"/>
    <n v="24700"/>
    <n v="23.2"/>
    <n v="0.76"/>
    <n v="3"/>
  </r>
  <r>
    <x v="0"/>
    <x v="117"/>
    <x v="17"/>
    <x v="98"/>
    <x v="4"/>
    <s v="Y"/>
    <s v="B"/>
    <n v="25900"/>
    <n v="25.2"/>
    <n v="23800"/>
    <n v="21.7"/>
    <n v="0.73"/>
    <n v="1"/>
  </r>
  <r>
    <x v="1"/>
    <x v="118"/>
    <x v="17"/>
    <x v="99"/>
    <x v="4"/>
    <s v="Y"/>
    <s v="B"/>
    <n v="26000"/>
    <n v="24.2"/>
    <n v="24000"/>
    <n v="21"/>
    <n v="0.73"/>
    <n v="1"/>
  </r>
  <r>
    <x v="1"/>
    <x v="119"/>
    <x v="3"/>
    <x v="100"/>
    <x v="4"/>
    <s v="Y"/>
    <s v="A"/>
    <n v="25500"/>
    <n v="23.1"/>
    <n v="24000"/>
    <n v="20.9"/>
    <n v="0.74"/>
    <n v="1"/>
  </r>
  <r>
    <x v="1"/>
    <x v="120"/>
    <x v="4"/>
    <x v="101"/>
    <x v="4"/>
    <s v="Y"/>
    <s v="B"/>
    <n v="26400"/>
    <n v="23.9"/>
    <n v="24600"/>
    <n v="21.2"/>
    <n v="0.76"/>
    <n v="1"/>
  </r>
  <r>
    <x v="1"/>
    <x v="121"/>
    <x v="4"/>
    <x v="102"/>
    <x v="4"/>
    <s v="Y"/>
    <s v="B"/>
    <n v="26400"/>
    <n v="23.6"/>
    <n v="24500"/>
    <n v="20.8"/>
    <n v="0.76"/>
    <n v="1"/>
  </r>
  <r>
    <x v="1"/>
    <x v="122"/>
    <x v="4"/>
    <x v="103"/>
    <x v="4"/>
    <s v="Y"/>
    <s v="B"/>
    <n v="27000"/>
    <n v="23.5"/>
    <n v="24900"/>
    <n v="20.8"/>
    <n v="0.73"/>
    <n v="1"/>
  </r>
  <r>
    <x v="1"/>
    <x v="123"/>
    <x v="20"/>
    <x v="104"/>
    <x v="4"/>
    <s v="Y"/>
    <s v="B"/>
    <n v="26300"/>
    <n v="22.7"/>
    <n v="24700"/>
    <n v="20.399999999999999"/>
    <n v="0.8"/>
    <n v="1"/>
  </r>
  <r>
    <x v="1"/>
    <x v="124"/>
    <x v="7"/>
    <x v="105"/>
    <x v="4"/>
    <s v="Y"/>
    <s v="A"/>
    <n v="27000"/>
    <n v="23.3"/>
    <n v="25300"/>
    <n v="20.8"/>
    <n v="0.78"/>
    <n v="1"/>
  </r>
  <r>
    <x v="1"/>
    <x v="125"/>
    <x v="7"/>
    <x v="106"/>
    <x v="4"/>
    <s v="Y"/>
    <s v="B"/>
    <n v="26000"/>
    <n v="24.2"/>
    <n v="24000"/>
    <n v="21"/>
    <n v="0.73"/>
    <n v="1"/>
  </r>
  <r>
    <x v="0"/>
    <x v="126"/>
    <x v="7"/>
    <x v="107"/>
    <x v="4"/>
    <s v="Y"/>
    <s v="B"/>
    <n v="25900"/>
    <n v="25.2"/>
    <n v="23800"/>
    <n v="21.7"/>
    <n v="0.7"/>
    <n v="1"/>
  </r>
  <r>
    <x v="1"/>
    <x v="127"/>
    <x v="7"/>
    <x v="108"/>
    <x v="4"/>
    <s v="Y"/>
    <s v="R"/>
    <n v="27900"/>
    <n v="23.2"/>
    <n v="26400"/>
    <n v="20.7"/>
    <n v="0.82"/>
    <n v="1"/>
  </r>
  <r>
    <x v="1"/>
    <x v="128"/>
    <x v="21"/>
    <x v="109"/>
    <x v="4"/>
    <s v="Y"/>
    <s v="B"/>
    <n v="25700"/>
    <n v="23.9"/>
    <n v="23800"/>
    <n v="21.2"/>
    <n v="0.75"/>
    <n v="1"/>
  </r>
  <r>
    <x v="1"/>
    <x v="129"/>
    <x v="11"/>
    <x v="110"/>
    <x v="4"/>
    <s v="Y"/>
    <s v="B"/>
    <n v="26400"/>
    <n v="23.9"/>
    <n v="24600"/>
    <n v="21.2"/>
    <n v="0.76"/>
    <n v="1"/>
  </r>
  <r>
    <x v="1"/>
    <x v="130"/>
    <x v="11"/>
    <x v="111"/>
    <x v="4"/>
    <s v="Y"/>
    <s v="B"/>
    <n v="26400"/>
    <n v="23.6"/>
    <n v="24500"/>
    <n v="20.8"/>
    <n v="0.76"/>
    <n v="1"/>
  </r>
  <r>
    <x v="1"/>
    <x v="131"/>
    <x v="11"/>
    <x v="112"/>
    <x v="4"/>
    <s v="Y"/>
    <s v="B"/>
    <n v="26958"/>
    <n v="23.5"/>
    <n v="24915"/>
    <n v="20.8"/>
    <n v="0.74"/>
    <n v="1"/>
  </r>
  <r>
    <x v="0"/>
    <x v="132"/>
    <x v="13"/>
    <x v="113"/>
    <x v="4"/>
    <s v="Y"/>
    <s v="B"/>
    <n v="20800"/>
    <n v="29.5"/>
    <n v="18400"/>
    <n v="24.8"/>
    <n v="0.56999999999999995"/>
    <n v="1"/>
  </r>
  <r>
    <x v="1"/>
    <x v="133"/>
    <x v="13"/>
    <x v="114"/>
    <x v="4"/>
    <s v="Y"/>
    <s v="B"/>
    <n v="26100"/>
    <n v="23"/>
    <n v="24600"/>
    <n v="20.5"/>
    <n v="0.75"/>
    <n v="1"/>
  </r>
  <r>
    <x v="1"/>
    <x v="134"/>
    <x v="22"/>
    <x v="115"/>
    <x v="4"/>
    <s v="Y"/>
    <s v="B"/>
    <n v="27600"/>
    <n v="23.3"/>
    <n v="25900"/>
    <n v="20.5"/>
    <n v="0.78"/>
    <n v="3"/>
  </r>
  <r>
    <x v="1"/>
    <x v="135"/>
    <x v="4"/>
    <x v="116"/>
    <x v="4"/>
    <s v="Y"/>
    <s v="B"/>
    <n v="26400"/>
    <n v="23.9"/>
    <n v="24600"/>
    <n v="21"/>
    <n v="0.76"/>
    <n v="3"/>
  </r>
  <r>
    <x v="1"/>
    <x v="136"/>
    <x v="4"/>
    <x v="117"/>
    <x v="4"/>
    <s v="Y"/>
    <s v="B"/>
    <n v="26200"/>
    <n v="23.4"/>
    <n v="24400"/>
    <n v="20.5"/>
    <n v="0.77"/>
    <n v="3"/>
  </r>
  <r>
    <x v="1"/>
    <x v="137"/>
    <x v="4"/>
    <x v="118"/>
    <x v="4"/>
    <s v="Y"/>
    <s v="B"/>
    <n v="27100"/>
    <n v="23.3"/>
    <n v="24800"/>
    <n v="20.5"/>
    <n v="0.73"/>
    <n v="3"/>
  </r>
  <r>
    <x v="1"/>
    <x v="138"/>
    <x v="23"/>
    <x v="119"/>
    <x v="4"/>
    <s v="Y"/>
    <s v="A"/>
    <n v="27527"/>
    <n v="22.8"/>
    <n v="26010"/>
    <n v="20.3"/>
    <n v="0.81"/>
    <n v="3"/>
  </r>
  <r>
    <x v="1"/>
    <x v="139"/>
    <x v="7"/>
    <x v="120"/>
    <x v="4"/>
    <s v="Y"/>
    <s v="B"/>
    <n v="27600"/>
    <n v="23.3"/>
    <n v="25900"/>
    <n v="20.5"/>
    <n v="0.78"/>
    <n v="3"/>
  </r>
  <r>
    <x v="0"/>
    <x v="140"/>
    <x v="7"/>
    <x v="121"/>
    <x v="4"/>
    <s v="Y"/>
    <s v="R"/>
    <n v="28100"/>
    <n v="24.5"/>
    <n v="26500"/>
    <n v="21.8"/>
    <n v="0.81"/>
    <n v="3"/>
  </r>
  <r>
    <x v="1"/>
    <x v="141"/>
    <x v="7"/>
    <x v="121"/>
    <x v="4"/>
    <s v="Y"/>
    <s v="A"/>
    <n v="27400"/>
    <n v="23.2"/>
    <n v="25700"/>
    <n v="20.6"/>
    <n v="0.81"/>
    <n v="3"/>
  </r>
  <r>
    <x v="0"/>
    <x v="142"/>
    <x v="21"/>
    <x v="122"/>
    <x v="4"/>
    <s v="Y"/>
    <s v="B"/>
    <n v="25700"/>
    <n v="24.6"/>
    <n v="23800"/>
    <n v="21.6"/>
    <n v="0.75"/>
    <n v="3"/>
  </r>
  <r>
    <x v="1"/>
    <x v="143"/>
    <x v="11"/>
    <x v="123"/>
    <x v="4"/>
    <s v="Y"/>
    <s v="B"/>
    <n v="26400"/>
    <n v="23.9"/>
    <n v="24600"/>
    <n v="21"/>
    <n v="0.76"/>
    <n v="3"/>
  </r>
  <r>
    <x v="1"/>
    <x v="144"/>
    <x v="11"/>
    <x v="124"/>
    <x v="4"/>
    <s v="Y"/>
    <s v="B"/>
    <n v="26200"/>
    <n v="23.4"/>
    <n v="24400"/>
    <n v="20.5"/>
    <n v="0.77"/>
    <n v="3"/>
  </r>
  <r>
    <x v="1"/>
    <x v="145"/>
    <x v="11"/>
    <x v="125"/>
    <x v="4"/>
    <s v="Y"/>
    <s v="B"/>
    <n v="27055"/>
    <n v="23.3"/>
    <n v="24845"/>
    <n v="20.5"/>
    <n v="0.73"/>
    <n v="3"/>
  </r>
  <r>
    <x v="0"/>
    <x v="146"/>
    <x v="24"/>
    <x v="126"/>
    <x v="4"/>
    <s v="Y"/>
    <s v="B"/>
    <n v="25000"/>
    <n v="25.6"/>
    <n v="24000"/>
    <n v="23.6"/>
    <n v="0.85"/>
    <n v="3"/>
  </r>
  <r>
    <x v="0"/>
    <x v="147"/>
    <x v="24"/>
    <x v="127"/>
    <x v="4"/>
    <s v="Y"/>
    <s v="B"/>
    <n v="23100"/>
    <n v="28.5"/>
    <n v="21400"/>
    <n v="25"/>
    <n v="0.71"/>
    <n v="3"/>
  </r>
  <r>
    <x v="1"/>
    <x v="148"/>
    <x v="13"/>
    <x v="128"/>
    <x v="4"/>
    <s v="Y"/>
    <s v="A"/>
    <n v="26700"/>
    <n v="22.9"/>
    <n v="25000"/>
    <n v="20.3"/>
    <n v="0.79"/>
    <n v="3"/>
  </r>
  <r>
    <x v="0"/>
    <x v="149"/>
    <x v="13"/>
    <x v="129"/>
    <x v="4"/>
    <s v="Y"/>
    <s v="B"/>
    <n v="21200"/>
    <n v="29.5"/>
    <n v="18800"/>
    <n v="24.9"/>
    <n v="0.6"/>
    <n v="3"/>
  </r>
  <r>
    <x v="1"/>
    <x v="150"/>
    <x v="13"/>
    <x v="130"/>
    <x v="4"/>
    <s v="Y"/>
    <s v="B"/>
    <n v="26800"/>
    <n v="24.5"/>
    <n v="24900"/>
    <n v="21.5"/>
    <n v="0.77"/>
    <n v="3"/>
  </r>
  <r>
    <x v="1"/>
    <x v="151"/>
    <x v="13"/>
    <x v="131"/>
    <x v="4"/>
    <s v="Y"/>
    <s v="B"/>
    <n v="25500"/>
    <n v="24.6"/>
    <n v="23600"/>
    <n v="21.3"/>
    <n v="0.75"/>
    <n v="3"/>
  </r>
  <r>
    <x v="1"/>
    <x v="152"/>
    <x v="25"/>
    <x v="132"/>
    <x v="4"/>
    <s v="Y"/>
    <s v="A"/>
    <n v="21800"/>
    <n v="23.6"/>
    <n v="20200"/>
    <n v="20.6"/>
    <n v="0.71"/>
    <n v="3"/>
  </r>
  <r>
    <x v="0"/>
    <x v="153"/>
    <x v="2"/>
    <x v="133"/>
    <x v="5"/>
    <s v="Y"/>
    <s v="A"/>
    <n v="22100"/>
    <n v="31.5"/>
    <n v="19500"/>
    <n v="26.6"/>
    <n v="0.09"/>
    <n v="1"/>
  </r>
  <r>
    <x v="1"/>
    <x v="154"/>
    <x v="2"/>
    <x v="134"/>
    <x v="5"/>
    <s v="Y"/>
    <s v="A"/>
    <n v="26800"/>
    <n v="24.9"/>
    <n v="24700"/>
    <n v="22"/>
    <n v="0.71"/>
    <n v="1"/>
  </r>
  <r>
    <x v="0"/>
    <x v="155"/>
    <x v="2"/>
    <x v="135"/>
    <x v="5"/>
    <s v="Y"/>
    <s v="A"/>
    <n v="24300"/>
    <n v="27.7"/>
    <n v="22200"/>
    <n v="24.3"/>
    <n v="0.51"/>
    <n v="1"/>
  </r>
  <r>
    <x v="0"/>
    <x v="156"/>
    <x v="2"/>
    <x v="136"/>
    <x v="5"/>
    <s v="Y"/>
    <s v="P"/>
    <n v="21400"/>
    <n v="27.8"/>
    <n v="19000"/>
    <n v="22.8"/>
    <n v="0.39"/>
    <n v="1"/>
  </r>
  <r>
    <x v="1"/>
    <x v="157"/>
    <x v="2"/>
    <x v="137"/>
    <x v="5"/>
    <s v="Y"/>
    <s v="A"/>
    <n v="28000"/>
    <n v="23.3"/>
    <n v="26400"/>
    <n v="20.7"/>
    <n v="0.8"/>
    <n v="1"/>
  </r>
  <r>
    <x v="1"/>
    <x v="158"/>
    <x v="2"/>
    <x v="138"/>
    <x v="5"/>
    <s v="Y"/>
    <s v="A"/>
    <n v="25200"/>
    <n v="23.3"/>
    <n v="23100"/>
    <n v="20.8"/>
    <n v="0.7"/>
    <n v="1"/>
  </r>
  <r>
    <x v="1"/>
    <x v="159"/>
    <x v="2"/>
    <x v="139"/>
    <x v="5"/>
    <s v="Y"/>
    <s v="B"/>
    <n v="26400"/>
    <n v="23.7"/>
    <n v="24200"/>
    <n v="21"/>
    <n v="0.7"/>
    <n v="1"/>
  </r>
  <r>
    <x v="1"/>
    <x v="160"/>
    <x v="2"/>
    <x v="139"/>
    <x v="5"/>
    <s v="Y"/>
    <s v="B"/>
    <n v="26700"/>
    <n v="24.1"/>
    <n v="24400"/>
    <n v="21.4"/>
    <n v="0.72"/>
    <n v="1"/>
  </r>
  <r>
    <x v="1"/>
    <x v="161"/>
    <x v="2"/>
    <x v="139"/>
    <x v="5"/>
    <s v="Y"/>
    <s v="B"/>
    <n v="26400"/>
    <n v="23.7"/>
    <n v="24200"/>
    <n v="21"/>
    <n v="0.7"/>
    <n v="1"/>
  </r>
  <r>
    <x v="0"/>
    <x v="162"/>
    <x v="2"/>
    <x v="140"/>
    <x v="5"/>
    <s v="Y"/>
    <s v="B"/>
    <n v="25200"/>
    <n v="25.2"/>
    <n v="23000"/>
    <n v="22.5"/>
    <n v="0.65"/>
    <n v="1"/>
  </r>
  <r>
    <x v="0"/>
    <x v="163"/>
    <x v="2"/>
    <x v="140"/>
    <x v="5"/>
    <s v="Y"/>
    <s v="B"/>
    <n v="25400"/>
    <n v="25.7"/>
    <n v="23200"/>
    <n v="23"/>
    <n v="0.67"/>
    <n v="1"/>
  </r>
  <r>
    <x v="0"/>
    <x v="164"/>
    <x v="2"/>
    <x v="140"/>
    <x v="5"/>
    <s v="Y"/>
    <s v="B"/>
    <n v="25200"/>
    <n v="25.2"/>
    <n v="23000"/>
    <n v="22.5"/>
    <n v="0.65"/>
    <n v="1"/>
  </r>
  <r>
    <x v="1"/>
    <x v="165"/>
    <x v="2"/>
    <x v="141"/>
    <x v="5"/>
    <s v="Y"/>
    <s v="A"/>
    <n v="21300"/>
    <n v="25.9"/>
    <n v="18300"/>
    <n v="21.3"/>
    <n v="0.19"/>
    <n v="1"/>
  </r>
  <r>
    <x v="1"/>
    <x v="166"/>
    <x v="2"/>
    <x v="142"/>
    <x v="5"/>
    <s v="N"/>
    <s v="A"/>
    <n v="19100"/>
    <n v="24.5"/>
    <n v="17100"/>
    <n v="21.2"/>
    <n v="0.56000000000000005"/>
    <n v="1"/>
  </r>
  <r>
    <x v="0"/>
    <x v="167"/>
    <x v="2"/>
    <x v="143"/>
    <x v="5"/>
    <s v="Y"/>
    <s v="A"/>
    <n v="20800"/>
    <n v="28.2"/>
    <n v="17900"/>
    <n v="22.7"/>
    <n v="0.36"/>
    <n v="1"/>
  </r>
  <r>
    <x v="1"/>
    <x v="168"/>
    <x v="2"/>
    <x v="144"/>
    <x v="5"/>
    <s v="Y"/>
    <s v="A"/>
    <n v="24400"/>
    <n v="23.6"/>
    <n v="22600"/>
    <n v="20.399999999999999"/>
    <n v="0.71"/>
    <n v="1"/>
  </r>
  <r>
    <x v="1"/>
    <x v="169"/>
    <x v="2"/>
    <x v="145"/>
    <x v="5"/>
    <s v="Y"/>
    <s v="A"/>
    <n v="24300"/>
    <n v="25.7"/>
    <n v="21400"/>
    <n v="20.7"/>
    <n v="0.64"/>
    <n v="1"/>
  </r>
  <r>
    <x v="1"/>
    <x v="170"/>
    <x v="2"/>
    <x v="146"/>
    <x v="5"/>
    <s v="Y"/>
    <s v="D"/>
    <n v="25100"/>
    <n v="23.2"/>
    <n v="23100"/>
    <n v="20.7"/>
    <n v="0.7"/>
    <n v="1"/>
  </r>
  <r>
    <x v="1"/>
    <x v="171"/>
    <x v="2"/>
    <x v="147"/>
    <x v="5"/>
    <s v="Y"/>
    <s v="D"/>
    <n v="25200"/>
    <n v="23.9"/>
    <n v="23500"/>
    <n v="20.7"/>
    <n v="0.73"/>
    <n v="1"/>
  </r>
  <r>
    <x v="1"/>
    <x v="172"/>
    <x v="2"/>
    <x v="148"/>
    <x v="5"/>
    <s v="Y"/>
    <s v="A"/>
    <n v="27400"/>
    <n v="23"/>
    <n v="25400"/>
    <n v="20.8"/>
    <n v="0.77"/>
    <n v="3"/>
  </r>
  <r>
    <x v="0"/>
    <x v="173"/>
    <x v="2"/>
    <x v="138"/>
    <x v="5"/>
    <s v="Y"/>
    <s v="A"/>
    <n v="25700"/>
    <n v="25.2"/>
    <n v="23700"/>
    <n v="22.5"/>
    <n v="0.73"/>
    <n v="3"/>
  </r>
  <r>
    <x v="1"/>
    <x v="174"/>
    <x v="2"/>
    <x v="149"/>
    <x v="5"/>
    <s v="Y"/>
    <s v="B"/>
    <n v="26600"/>
    <n v="24.4"/>
    <n v="24300"/>
    <n v="21.5"/>
    <n v="0.71"/>
    <n v="3"/>
  </r>
  <r>
    <x v="0"/>
    <x v="175"/>
    <x v="2"/>
    <x v="150"/>
    <x v="5"/>
    <s v="Y"/>
    <s v="B"/>
    <n v="25400"/>
    <n v="25.5"/>
    <n v="23100"/>
    <n v="22.9"/>
    <n v="0.66"/>
    <n v="3"/>
  </r>
  <r>
    <x v="1"/>
    <x v="176"/>
    <x v="2"/>
    <x v="146"/>
    <x v="5"/>
    <s v="Y"/>
    <s v="D"/>
    <n v="25200"/>
    <n v="23.3"/>
    <n v="23000"/>
    <n v="20.8"/>
    <n v="0.69"/>
    <n v="3"/>
  </r>
  <r>
    <x v="0"/>
    <x v="177"/>
    <x v="15"/>
    <x v="151"/>
    <x v="6"/>
    <s v="Y"/>
    <s v="A"/>
    <n v="25100"/>
    <n v="27.7"/>
    <n v="23500"/>
    <n v="24.5"/>
    <n v="0.76"/>
    <n v="1"/>
  </r>
  <r>
    <x v="0"/>
    <x v="178"/>
    <x v="15"/>
    <x v="152"/>
    <x v="6"/>
    <s v="Y"/>
    <s v="A"/>
    <n v="27400"/>
    <n v="25.4"/>
    <n v="25900"/>
    <n v="22.7"/>
    <n v="0.81"/>
    <n v="1"/>
  </r>
  <r>
    <x v="1"/>
    <x v="179"/>
    <x v="15"/>
    <x v="153"/>
    <x v="6"/>
    <s v="Y"/>
    <s v="A"/>
    <n v="26100"/>
    <n v="24.2"/>
    <n v="24500"/>
    <n v="21.4"/>
    <n v="0.79"/>
    <n v="1"/>
  </r>
  <r>
    <x v="0"/>
    <x v="180"/>
    <x v="15"/>
    <x v="154"/>
    <x v="6"/>
    <s v="Y"/>
    <s v="A"/>
    <n v="19400"/>
    <n v="33"/>
    <n v="17100"/>
    <n v="27.4"/>
    <n v="0.41"/>
    <n v="1"/>
  </r>
  <r>
    <x v="1"/>
    <x v="181"/>
    <x v="15"/>
    <x v="155"/>
    <x v="6"/>
    <s v="Y"/>
    <s v="A"/>
    <n v="27100"/>
    <n v="24"/>
    <n v="25500"/>
    <n v="21.1"/>
    <n v="0.77"/>
    <n v="1"/>
  </r>
  <r>
    <x v="1"/>
    <x v="182"/>
    <x v="15"/>
    <x v="156"/>
    <x v="6"/>
    <s v="Y"/>
    <s v="A"/>
    <n v="27000"/>
    <n v="23.8"/>
    <n v="25000"/>
    <n v="20.7"/>
    <n v="0.74"/>
    <n v="1"/>
  </r>
  <r>
    <x v="0"/>
    <x v="183"/>
    <x v="15"/>
    <x v="157"/>
    <x v="6"/>
    <s v="Y"/>
    <s v="A"/>
    <n v="27400"/>
    <n v="25.5"/>
    <n v="25800"/>
    <n v="22.5"/>
    <n v="0.79"/>
    <n v="1"/>
  </r>
  <r>
    <x v="1"/>
    <x v="184"/>
    <x v="15"/>
    <x v="158"/>
    <x v="6"/>
    <s v="Y"/>
    <s v="A"/>
    <n v="27100"/>
    <n v="25.2"/>
    <n v="25400"/>
    <n v="22.2"/>
    <n v="0.79"/>
    <n v="1"/>
  </r>
  <r>
    <x v="0"/>
    <x v="185"/>
    <x v="15"/>
    <x v="159"/>
    <x v="6"/>
    <s v="Y"/>
    <s v="A"/>
    <n v="26100"/>
    <n v="25.8"/>
    <n v="24400"/>
    <n v="22.4"/>
    <n v="0.77"/>
    <n v="1"/>
  </r>
  <r>
    <x v="1"/>
    <x v="186"/>
    <x v="15"/>
    <x v="160"/>
    <x v="6"/>
    <s v="Y"/>
    <s v="A"/>
    <n v="25900"/>
    <n v="25.3"/>
    <n v="24200"/>
    <n v="22.2"/>
    <n v="0.76"/>
    <n v="1"/>
  </r>
  <r>
    <x v="1"/>
    <x v="187"/>
    <x v="15"/>
    <x v="161"/>
    <x v="6"/>
    <s v="Y"/>
    <s v="B"/>
    <n v="26200"/>
    <n v="23.6"/>
    <n v="24100"/>
    <n v="20.3"/>
    <n v="0.76"/>
    <n v="1"/>
  </r>
  <r>
    <x v="0"/>
    <x v="188"/>
    <x v="15"/>
    <x v="162"/>
    <x v="6"/>
    <s v="Y"/>
    <s v="A"/>
    <n v="23000"/>
    <n v="30.1"/>
    <n v="21000"/>
    <n v="25.8"/>
    <n v="0.68"/>
    <n v="1"/>
  </r>
  <r>
    <x v="0"/>
    <x v="189"/>
    <x v="15"/>
    <x v="163"/>
    <x v="6"/>
    <s v="Y"/>
    <s v="A"/>
    <n v="22800"/>
    <n v="29.3"/>
    <n v="20700"/>
    <n v="25.2"/>
    <n v="0.68"/>
    <n v="1"/>
  </r>
  <r>
    <x v="1"/>
    <x v="190"/>
    <x v="15"/>
    <x v="164"/>
    <x v="6"/>
    <s v="Y"/>
    <s v="A"/>
    <n v="26800"/>
    <n v="24.7"/>
    <n v="24200"/>
    <n v="21.3"/>
    <n v="0.66"/>
    <n v="1"/>
  </r>
  <r>
    <x v="0"/>
    <x v="191"/>
    <x v="15"/>
    <x v="165"/>
    <x v="6"/>
    <s v="Y"/>
    <s v="A"/>
    <n v="21000"/>
    <n v="31.7"/>
    <n v="17700"/>
    <n v="25.7"/>
    <n v="0.25"/>
    <n v="1"/>
  </r>
  <r>
    <x v="1"/>
    <x v="192"/>
    <x v="15"/>
    <x v="166"/>
    <x v="6"/>
    <s v="Y"/>
    <s v="A"/>
    <n v="26500"/>
    <n v="25.2"/>
    <n v="24700"/>
    <n v="21.8"/>
    <n v="0.76"/>
    <n v="1"/>
  </r>
  <r>
    <x v="1"/>
    <x v="193"/>
    <x v="15"/>
    <x v="167"/>
    <x v="6"/>
    <s v="Y"/>
    <s v="A"/>
    <n v="25500"/>
    <n v="25.4"/>
    <n v="23800"/>
    <n v="22.1"/>
    <n v="0.77"/>
    <n v="1"/>
  </r>
  <r>
    <x v="1"/>
    <x v="194"/>
    <x v="22"/>
    <x v="168"/>
    <x v="6"/>
    <s v="Y"/>
    <s v="B"/>
    <n v="27600"/>
    <n v="23.9"/>
    <n v="26000"/>
    <n v="21.2"/>
    <n v="0.8"/>
    <n v="1"/>
  </r>
  <r>
    <x v="1"/>
    <x v="195"/>
    <x v="22"/>
    <x v="169"/>
    <x v="6"/>
    <s v="Y"/>
    <s v="B"/>
    <n v="28200"/>
    <n v="23.7"/>
    <n v="26500"/>
    <n v="21"/>
    <n v="0.81"/>
    <n v="1"/>
  </r>
  <r>
    <x v="1"/>
    <x v="196"/>
    <x v="22"/>
    <x v="170"/>
    <x v="6"/>
    <s v="Y"/>
    <s v="B"/>
    <n v="28400"/>
    <n v="23.5"/>
    <n v="26600"/>
    <n v="20.7"/>
    <n v="0.79"/>
    <n v="1"/>
  </r>
  <r>
    <x v="1"/>
    <x v="197"/>
    <x v="22"/>
    <x v="171"/>
    <x v="6"/>
    <s v="Y"/>
    <s v="B"/>
    <n v="27900"/>
    <n v="24.1"/>
    <n v="26100"/>
    <n v="21.2"/>
    <n v="0.78"/>
    <n v="1"/>
  </r>
  <r>
    <x v="1"/>
    <x v="198"/>
    <x v="17"/>
    <x v="172"/>
    <x v="6"/>
    <s v="Y"/>
    <s v="B"/>
    <n v="27600"/>
    <n v="24.4"/>
    <n v="25800"/>
    <n v="21.6"/>
    <n v="0.77"/>
    <n v="1"/>
  </r>
  <r>
    <x v="1"/>
    <x v="199"/>
    <x v="17"/>
    <x v="173"/>
    <x v="6"/>
    <s v="Y"/>
    <s v="B"/>
    <n v="26700"/>
    <n v="25.2"/>
    <n v="24900"/>
    <n v="22.2"/>
    <n v="0.75"/>
    <n v="1"/>
  </r>
  <r>
    <x v="0"/>
    <x v="200"/>
    <x v="17"/>
    <x v="174"/>
    <x v="6"/>
    <s v="Y"/>
    <s v="B"/>
    <n v="26000"/>
    <n v="26.4"/>
    <n v="24000"/>
    <n v="22.7"/>
    <n v="0.69"/>
    <n v="1"/>
  </r>
  <r>
    <x v="1"/>
    <x v="201"/>
    <x v="17"/>
    <x v="175"/>
    <x v="6"/>
    <s v="Y"/>
    <s v="B"/>
    <n v="27400"/>
    <n v="25.9"/>
    <n v="24700"/>
    <n v="21.7"/>
    <n v="0.66"/>
    <n v="1"/>
  </r>
  <r>
    <x v="0"/>
    <x v="202"/>
    <x v="17"/>
    <x v="176"/>
    <x v="6"/>
    <s v="Y"/>
    <s v="B"/>
    <n v="25000"/>
    <n v="28.8"/>
    <n v="21900"/>
    <n v="23.3"/>
    <n v="0.53"/>
    <n v="1"/>
  </r>
  <r>
    <x v="0"/>
    <x v="203"/>
    <x v="2"/>
    <x v="177"/>
    <x v="6"/>
    <s v="Y"/>
    <s v="B"/>
    <n v="27800"/>
    <n v="26.7"/>
    <n v="25500"/>
    <n v="22.9"/>
    <n v="0.73"/>
    <n v="1"/>
  </r>
  <r>
    <x v="1"/>
    <x v="204"/>
    <x v="2"/>
    <x v="178"/>
    <x v="6"/>
    <s v="Y"/>
    <s v="B"/>
    <n v="30400"/>
    <n v="23.9"/>
    <n v="28300"/>
    <n v="21"/>
    <n v="0.79"/>
    <n v="1"/>
  </r>
  <r>
    <x v="1"/>
    <x v="205"/>
    <x v="4"/>
    <x v="179"/>
    <x v="6"/>
    <s v="Y"/>
    <s v="B"/>
    <n v="27700"/>
    <n v="25.3"/>
    <n v="25800"/>
    <n v="22"/>
    <n v="0.78"/>
    <n v="1"/>
  </r>
  <r>
    <x v="0"/>
    <x v="206"/>
    <x v="7"/>
    <x v="180"/>
    <x v="6"/>
    <s v="Y"/>
    <s v="A"/>
    <n v="27400"/>
    <n v="26.7"/>
    <n v="25800"/>
    <n v="23.8"/>
    <n v="0.81"/>
    <n v="1"/>
  </r>
  <r>
    <x v="0"/>
    <x v="207"/>
    <x v="7"/>
    <x v="181"/>
    <x v="6"/>
    <s v="Y"/>
    <s v="A"/>
    <n v="28000"/>
    <n v="25.8"/>
    <n v="26700"/>
    <n v="23.4"/>
    <n v="0.83"/>
    <n v="1"/>
  </r>
  <r>
    <x v="0"/>
    <x v="208"/>
    <x v="26"/>
    <x v="182"/>
    <x v="6"/>
    <s v="Y"/>
    <s v="A"/>
    <n v="28200"/>
    <n v="25.4"/>
    <n v="26700"/>
    <n v="22.8"/>
    <n v="0.79"/>
    <n v="1"/>
  </r>
  <r>
    <x v="1"/>
    <x v="209"/>
    <x v="26"/>
    <x v="183"/>
    <x v="6"/>
    <s v="Y"/>
    <s v="A"/>
    <n v="31800"/>
    <n v="23.3"/>
    <n v="30100"/>
    <n v="20.8"/>
    <n v="0.82"/>
    <n v="1"/>
  </r>
  <r>
    <x v="1"/>
    <x v="210"/>
    <x v="26"/>
    <x v="184"/>
    <x v="6"/>
    <s v="Y"/>
    <s v="A"/>
    <n v="27700"/>
    <n v="23.3"/>
    <n v="26000"/>
    <n v="20.9"/>
    <n v="0.8"/>
    <n v="1"/>
  </r>
  <r>
    <x v="1"/>
    <x v="211"/>
    <x v="26"/>
    <x v="184"/>
    <x v="6"/>
    <s v="Y"/>
    <s v="P"/>
    <n v="27700"/>
    <n v="23.4"/>
    <n v="26100"/>
    <n v="21"/>
    <n v="0.79"/>
    <n v="1"/>
  </r>
  <r>
    <x v="1"/>
    <x v="212"/>
    <x v="26"/>
    <x v="185"/>
    <x v="6"/>
    <s v="Y"/>
    <s v="P"/>
    <n v="32600"/>
    <n v="23.7"/>
    <n v="31300"/>
    <n v="21.3"/>
    <n v="0.85"/>
    <n v="1"/>
  </r>
  <r>
    <x v="1"/>
    <x v="213"/>
    <x v="26"/>
    <x v="186"/>
    <x v="6"/>
    <s v="Y"/>
    <s v="A"/>
    <n v="33400"/>
    <n v="24.5"/>
    <n v="32000"/>
    <n v="21.6"/>
    <n v="0.86"/>
    <n v="1"/>
  </r>
  <r>
    <x v="0"/>
    <x v="214"/>
    <x v="26"/>
    <x v="187"/>
    <x v="6"/>
    <s v="Y"/>
    <s v="A"/>
    <n v="29400"/>
    <n v="29.3"/>
    <n v="27800"/>
    <n v="25.5"/>
    <n v="0.78"/>
    <n v="1"/>
  </r>
  <r>
    <x v="0"/>
    <x v="215"/>
    <x v="26"/>
    <x v="188"/>
    <x v="6"/>
    <s v="Y"/>
    <s v="P"/>
    <n v="30600"/>
    <n v="26.1"/>
    <n v="29100"/>
    <n v="23.1"/>
    <n v="0.82"/>
    <n v="1"/>
  </r>
  <r>
    <x v="0"/>
    <x v="216"/>
    <x v="9"/>
    <x v="189"/>
    <x v="6"/>
    <s v="Y"/>
    <s v="A"/>
    <n v="27800"/>
    <n v="25"/>
    <n v="26000"/>
    <n v="22.3"/>
    <n v="0.77"/>
    <n v="1"/>
  </r>
  <r>
    <x v="1"/>
    <x v="217"/>
    <x v="9"/>
    <x v="190"/>
    <x v="6"/>
    <s v="Y"/>
    <s v="P"/>
    <n v="27400"/>
    <n v="24.2"/>
    <n v="25600"/>
    <n v="21.7"/>
    <n v="0.76"/>
    <n v="1"/>
  </r>
  <r>
    <x v="1"/>
    <x v="218"/>
    <x v="9"/>
    <x v="191"/>
    <x v="6"/>
    <s v="Y"/>
    <s v="A"/>
    <n v="27300"/>
    <n v="23.6"/>
    <n v="25400"/>
    <n v="20.9"/>
    <n v="0.77"/>
    <n v="1"/>
  </r>
  <r>
    <x v="1"/>
    <x v="219"/>
    <x v="9"/>
    <x v="192"/>
    <x v="6"/>
    <s v="Y"/>
    <s v="P"/>
    <n v="27400"/>
    <n v="23.3"/>
    <n v="25500"/>
    <n v="20.6"/>
    <n v="0.76"/>
    <n v="1"/>
  </r>
  <r>
    <x v="1"/>
    <x v="220"/>
    <x v="9"/>
    <x v="193"/>
    <x v="6"/>
    <s v="Y"/>
    <s v="B"/>
    <n v="27800"/>
    <n v="24.6"/>
    <n v="25900"/>
    <n v="21.7"/>
    <n v="0.77"/>
    <n v="1"/>
  </r>
  <r>
    <x v="0"/>
    <x v="221"/>
    <x v="9"/>
    <x v="194"/>
    <x v="6"/>
    <s v="Y"/>
    <s v="B"/>
    <n v="29100"/>
    <n v="25"/>
    <n v="27200"/>
    <n v="22.3"/>
    <n v="0.77"/>
    <n v="1"/>
  </r>
  <r>
    <x v="1"/>
    <x v="222"/>
    <x v="9"/>
    <x v="195"/>
    <x v="6"/>
    <s v="Y"/>
    <s v="B"/>
    <n v="28700"/>
    <n v="23.4"/>
    <n v="27000"/>
    <n v="21.1"/>
    <n v="0.8"/>
    <n v="1"/>
  </r>
  <r>
    <x v="1"/>
    <x v="223"/>
    <x v="21"/>
    <x v="196"/>
    <x v="6"/>
    <s v="Y"/>
    <s v="B"/>
    <n v="29000"/>
    <n v="23.1"/>
    <n v="27000"/>
    <n v="20.3"/>
    <n v="0.77"/>
    <n v="1"/>
  </r>
  <r>
    <x v="1"/>
    <x v="224"/>
    <x v="21"/>
    <x v="197"/>
    <x v="6"/>
    <s v="Y"/>
    <s v="A"/>
    <n v="26600"/>
    <n v="24.2"/>
    <n v="24700"/>
    <n v="21.1"/>
    <n v="0.75"/>
    <n v="1"/>
  </r>
  <r>
    <x v="1"/>
    <x v="225"/>
    <x v="11"/>
    <x v="198"/>
    <x v="6"/>
    <s v="Y"/>
    <s v="B"/>
    <n v="27700"/>
    <n v="25.3"/>
    <n v="25800"/>
    <n v="22"/>
    <n v="0.78"/>
    <n v="1"/>
  </r>
  <r>
    <x v="0"/>
    <x v="226"/>
    <x v="13"/>
    <x v="199"/>
    <x v="6"/>
    <s v="Y"/>
    <s v="B"/>
    <n v="26800"/>
    <n v="25.5"/>
    <n v="24600"/>
    <n v="22.4"/>
    <n v="0.72"/>
    <n v="1"/>
  </r>
  <r>
    <x v="1"/>
    <x v="227"/>
    <x v="13"/>
    <x v="200"/>
    <x v="6"/>
    <s v="Y"/>
    <s v="B"/>
    <n v="29300"/>
    <n v="23.2"/>
    <n v="27300"/>
    <n v="20.5"/>
    <n v="0.77"/>
    <n v="1"/>
  </r>
  <r>
    <x v="1"/>
    <x v="228"/>
    <x v="14"/>
    <x v="201"/>
    <x v="6"/>
    <s v="Y"/>
    <s v="A"/>
    <n v="28900"/>
    <n v="24.6"/>
    <n v="27000"/>
    <n v="21.9"/>
    <n v="0.76"/>
    <n v="1"/>
  </r>
  <r>
    <x v="0"/>
    <x v="229"/>
    <x v="14"/>
    <x v="202"/>
    <x v="6"/>
    <s v="Y"/>
    <s v="A"/>
    <n v="28500"/>
    <n v="24.3"/>
    <n v="27100"/>
    <n v="22.3"/>
    <n v="0.79"/>
    <n v="1"/>
  </r>
  <r>
    <x v="1"/>
    <x v="230"/>
    <x v="14"/>
    <x v="203"/>
    <x v="6"/>
    <s v="Y"/>
    <s v="A"/>
    <n v="30700"/>
    <n v="22.6"/>
    <n v="28800"/>
    <n v="20.399999999999999"/>
    <n v="0.79"/>
    <n v="1"/>
  </r>
  <r>
    <x v="1"/>
    <x v="231"/>
    <x v="14"/>
    <x v="204"/>
    <x v="6"/>
    <s v="Y"/>
    <s v="A"/>
    <n v="27600"/>
    <n v="22.8"/>
    <n v="25700"/>
    <n v="20.6"/>
    <n v="0.79"/>
    <n v="1"/>
  </r>
  <r>
    <x v="0"/>
    <x v="232"/>
    <x v="14"/>
    <x v="205"/>
    <x v="6"/>
    <s v="Y"/>
    <s v="A"/>
    <n v="23700"/>
    <n v="26"/>
    <n v="21500"/>
    <n v="22.9"/>
    <n v="0.63"/>
    <n v="1"/>
  </r>
  <r>
    <x v="1"/>
    <x v="233"/>
    <x v="14"/>
    <x v="206"/>
    <x v="6"/>
    <s v="Y"/>
    <s v="A"/>
    <n v="25200"/>
    <n v="24.5"/>
    <n v="23200"/>
    <n v="21.8"/>
    <n v="0.73"/>
    <n v="1"/>
  </r>
  <r>
    <x v="1"/>
    <x v="234"/>
    <x v="14"/>
    <x v="207"/>
    <x v="6"/>
    <s v="Y"/>
    <s v="B"/>
    <n v="28200"/>
    <n v="23.3"/>
    <n v="26100"/>
    <n v="20.6"/>
    <n v="0.75"/>
    <n v="1"/>
  </r>
  <r>
    <x v="1"/>
    <x v="235"/>
    <x v="14"/>
    <x v="208"/>
    <x v="6"/>
    <s v="Y"/>
    <s v="A"/>
    <n v="28700"/>
    <n v="24.5"/>
    <n v="26700"/>
    <n v="21.8"/>
    <n v="0.75"/>
    <n v="1"/>
  </r>
  <r>
    <x v="1"/>
    <x v="236"/>
    <x v="14"/>
    <x v="209"/>
    <x v="6"/>
    <s v="Y"/>
    <s v="A"/>
    <n v="28100"/>
    <n v="23.9"/>
    <n v="26600"/>
    <n v="21.8"/>
    <n v="0.8"/>
    <n v="1"/>
  </r>
  <r>
    <x v="1"/>
    <x v="237"/>
    <x v="14"/>
    <x v="210"/>
    <x v="6"/>
    <s v="Y"/>
    <s v="A"/>
    <n v="28900"/>
    <n v="23.9"/>
    <n v="27200"/>
    <n v="21.4"/>
    <n v="0.81"/>
    <n v="1"/>
  </r>
  <r>
    <x v="1"/>
    <x v="238"/>
    <x v="14"/>
    <x v="204"/>
    <x v="6"/>
    <s v="Y"/>
    <s v="A"/>
    <n v="28200"/>
    <n v="22.8"/>
    <n v="26500"/>
    <n v="20.8"/>
    <n v="0.79"/>
    <n v="1"/>
  </r>
  <r>
    <x v="1"/>
    <x v="239"/>
    <x v="14"/>
    <x v="211"/>
    <x v="6"/>
    <s v="Y"/>
    <s v="A"/>
    <n v="28700"/>
    <n v="23.8"/>
    <n v="27000"/>
    <n v="21.6"/>
    <n v="0.78"/>
    <n v="1"/>
  </r>
  <r>
    <x v="1"/>
    <x v="240"/>
    <x v="14"/>
    <x v="212"/>
    <x v="6"/>
    <s v="Y"/>
    <s v="A"/>
    <n v="28800"/>
    <n v="23.6"/>
    <n v="27200"/>
    <n v="21.3"/>
    <n v="0.81"/>
    <n v="1"/>
  </r>
  <r>
    <x v="1"/>
    <x v="241"/>
    <x v="14"/>
    <x v="213"/>
    <x v="6"/>
    <s v="Y"/>
    <s v="A"/>
    <n v="29300"/>
    <n v="24.8"/>
    <n v="27300"/>
    <n v="22.1"/>
    <n v="0.76"/>
    <n v="1"/>
  </r>
  <r>
    <x v="1"/>
    <x v="242"/>
    <x v="14"/>
    <x v="214"/>
    <x v="6"/>
    <s v="Y"/>
    <s v="A"/>
    <n v="28400"/>
    <n v="23.3"/>
    <n v="26500"/>
    <n v="20.6"/>
    <n v="0.76"/>
    <n v="1"/>
  </r>
  <r>
    <x v="0"/>
    <x v="243"/>
    <x v="14"/>
    <x v="215"/>
    <x v="6"/>
    <s v="Y"/>
    <s v="A"/>
    <n v="26500"/>
    <n v="26"/>
    <n v="24200"/>
    <n v="22.7"/>
    <n v="0.7"/>
    <n v="1"/>
  </r>
  <r>
    <x v="1"/>
    <x v="244"/>
    <x v="14"/>
    <x v="216"/>
    <x v="6"/>
    <s v="Y"/>
    <s v="A"/>
    <n v="30200"/>
    <n v="22.2"/>
    <n v="28600"/>
    <n v="20.3"/>
    <n v="0.79"/>
    <n v="1"/>
  </r>
  <r>
    <x v="0"/>
    <x v="245"/>
    <x v="15"/>
    <x v="153"/>
    <x v="6"/>
    <s v="Y"/>
    <s v="A"/>
    <n v="26300"/>
    <n v="25.3"/>
    <n v="24800"/>
    <n v="22.6"/>
    <n v="0.8"/>
    <n v="3"/>
  </r>
  <r>
    <x v="0"/>
    <x v="246"/>
    <x v="15"/>
    <x v="153"/>
    <x v="6"/>
    <s v="Y"/>
    <s v="A"/>
    <n v="25700"/>
    <n v="25.4"/>
    <n v="24000"/>
    <n v="22.4"/>
    <n v="0.77"/>
    <n v="3"/>
  </r>
  <r>
    <x v="1"/>
    <x v="247"/>
    <x v="15"/>
    <x v="153"/>
    <x v="6"/>
    <s v="Y"/>
    <s v="A"/>
    <n v="26200"/>
    <n v="23.7"/>
    <n v="24700"/>
    <n v="20.9"/>
    <n v="0.79"/>
    <n v="3"/>
  </r>
  <r>
    <x v="1"/>
    <x v="248"/>
    <x v="15"/>
    <x v="217"/>
    <x v="6"/>
    <s v="N"/>
    <s v="A"/>
    <n v="25900"/>
    <n v="24.8"/>
    <n v="24300"/>
    <n v="22"/>
    <n v="0.61"/>
    <n v="3"/>
  </r>
  <r>
    <x v="0"/>
    <x v="249"/>
    <x v="15"/>
    <x v="154"/>
    <x v="6"/>
    <s v="Y"/>
    <s v="A"/>
    <n v="19600"/>
    <n v="34.1"/>
    <n v="17200"/>
    <n v="27.9"/>
    <n v="0.42"/>
    <n v="3"/>
  </r>
  <r>
    <x v="0"/>
    <x v="250"/>
    <x v="15"/>
    <x v="154"/>
    <x v="6"/>
    <s v="Y"/>
    <s v="A"/>
    <n v="19400"/>
    <n v="33.4"/>
    <n v="17100"/>
    <n v="27.8"/>
    <n v="0.42"/>
    <n v="3"/>
  </r>
  <r>
    <x v="0"/>
    <x v="251"/>
    <x v="15"/>
    <x v="154"/>
    <x v="6"/>
    <s v="Y"/>
    <s v="A"/>
    <n v="19400"/>
    <n v="31"/>
    <n v="17100"/>
    <n v="24.9"/>
    <n v="0.43"/>
    <n v="3"/>
  </r>
  <r>
    <x v="1"/>
    <x v="252"/>
    <x v="15"/>
    <x v="159"/>
    <x v="6"/>
    <s v="Y"/>
    <s v="A"/>
    <n v="26200"/>
    <n v="24.5"/>
    <n v="24600"/>
    <n v="21.5"/>
    <n v="0.77"/>
    <n v="3"/>
  </r>
  <r>
    <x v="1"/>
    <x v="253"/>
    <x v="15"/>
    <x v="160"/>
    <x v="6"/>
    <s v="Y"/>
    <s v="A"/>
    <n v="26000"/>
    <n v="24.2"/>
    <n v="24200"/>
    <n v="21"/>
    <n v="0.76"/>
    <n v="3"/>
  </r>
  <r>
    <x v="1"/>
    <x v="254"/>
    <x v="15"/>
    <x v="161"/>
    <x v="6"/>
    <s v="Y"/>
    <s v="B"/>
    <n v="24000"/>
    <n v="24.6"/>
    <n v="21700"/>
    <n v="20.7"/>
    <n v="0.71"/>
    <n v="3"/>
  </r>
  <r>
    <x v="0"/>
    <x v="255"/>
    <x v="15"/>
    <x v="164"/>
    <x v="6"/>
    <s v="Y"/>
    <s v="A"/>
    <n v="26600"/>
    <n v="26"/>
    <n v="24100"/>
    <n v="22.6"/>
    <n v="0.64"/>
    <n v="3"/>
  </r>
  <r>
    <x v="0"/>
    <x v="256"/>
    <x v="15"/>
    <x v="164"/>
    <x v="6"/>
    <s v="Y"/>
    <s v="A"/>
    <n v="26100"/>
    <n v="26.1"/>
    <n v="23300"/>
    <n v="22.3"/>
    <n v="0.61"/>
    <n v="3"/>
  </r>
  <r>
    <x v="1"/>
    <x v="257"/>
    <x v="15"/>
    <x v="164"/>
    <x v="6"/>
    <s v="Y"/>
    <s v="A"/>
    <n v="26400"/>
    <n v="24.3"/>
    <n v="23900"/>
    <n v="21.2"/>
    <n v="0.65"/>
    <n v="3"/>
  </r>
  <r>
    <x v="0"/>
    <x v="258"/>
    <x v="15"/>
    <x v="165"/>
    <x v="6"/>
    <s v="Y"/>
    <s v="A"/>
    <n v="21100"/>
    <n v="32.200000000000003"/>
    <n v="17600"/>
    <n v="26.6"/>
    <n v="0.26"/>
    <n v="3"/>
  </r>
  <r>
    <x v="0"/>
    <x v="259"/>
    <x v="15"/>
    <x v="165"/>
    <x v="6"/>
    <s v="Y"/>
    <s v="A"/>
    <n v="20600"/>
    <n v="32.4"/>
    <n v="17100"/>
    <n v="25.9"/>
    <n v="0.23"/>
    <n v="3"/>
  </r>
  <r>
    <x v="0"/>
    <x v="260"/>
    <x v="15"/>
    <x v="165"/>
    <x v="6"/>
    <s v="Y"/>
    <s v="A"/>
    <n v="20800"/>
    <n v="29.8"/>
    <n v="17500"/>
    <n v="24.2"/>
    <n v="0.25"/>
    <n v="3"/>
  </r>
  <r>
    <x v="1"/>
    <x v="261"/>
    <x v="15"/>
    <x v="218"/>
    <x v="6"/>
    <s v="Y"/>
    <s v="A"/>
    <n v="28500"/>
    <n v="22.5"/>
    <n v="26400"/>
    <n v="20.3"/>
    <n v="0.74"/>
    <n v="3"/>
  </r>
  <r>
    <x v="1"/>
    <x v="262"/>
    <x v="15"/>
    <x v="166"/>
    <x v="6"/>
    <s v="Y"/>
    <s v="A"/>
    <n v="26000"/>
    <n v="24.4"/>
    <n v="24100"/>
    <n v="21.1"/>
    <n v="0.75"/>
    <n v="3"/>
  </r>
  <r>
    <x v="1"/>
    <x v="263"/>
    <x v="15"/>
    <x v="167"/>
    <x v="6"/>
    <s v="Y"/>
    <s v="A"/>
    <n v="25300"/>
    <n v="22.7"/>
    <n v="23900"/>
    <n v="20.399999999999999"/>
    <n v="0.78"/>
    <n v="3"/>
  </r>
  <r>
    <x v="1"/>
    <x v="264"/>
    <x v="22"/>
    <x v="219"/>
    <x v="6"/>
    <s v="Y"/>
    <s v="B"/>
    <n v="29300"/>
    <n v="23.4"/>
    <n v="27400"/>
    <n v="20.6"/>
    <n v="0.8"/>
    <n v="3"/>
  </r>
  <r>
    <x v="1"/>
    <x v="265"/>
    <x v="22"/>
    <x v="220"/>
    <x v="6"/>
    <s v="Y"/>
    <s v="B"/>
    <n v="27800"/>
    <n v="24.6"/>
    <n v="25900"/>
    <n v="21.6"/>
    <n v="0.78"/>
    <n v="3"/>
  </r>
  <r>
    <x v="0"/>
    <x v="266"/>
    <x v="2"/>
    <x v="178"/>
    <x v="6"/>
    <s v="Y"/>
    <s v="B"/>
    <n v="30800"/>
    <n v="26.1"/>
    <n v="28700"/>
    <n v="22.7"/>
    <n v="0.79"/>
    <n v="3"/>
  </r>
  <r>
    <x v="1"/>
    <x v="267"/>
    <x v="2"/>
    <x v="221"/>
    <x v="6"/>
    <s v="Y"/>
    <s v="B"/>
    <n v="32100"/>
    <n v="23.2"/>
    <n v="30300"/>
    <n v="20.7"/>
    <n v="0.82"/>
    <n v="3"/>
  </r>
  <r>
    <x v="0"/>
    <x v="268"/>
    <x v="2"/>
    <x v="177"/>
    <x v="6"/>
    <s v="Y"/>
    <s v="B"/>
    <n v="28100"/>
    <n v="28.9"/>
    <n v="26000"/>
    <n v="24.9"/>
    <n v="0.75"/>
    <n v="3"/>
  </r>
  <r>
    <x v="1"/>
    <x v="269"/>
    <x v="4"/>
    <x v="222"/>
    <x v="6"/>
    <s v="Y"/>
    <s v="B"/>
    <n v="27500"/>
    <n v="25.6"/>
    <n v="25500"/>
    <n v="22.1"/>
    <n v="0.78"/>
    <n v="3"/>
  </r>
  <r>
    <x v="0"/>
    <x v="270"/>
    <x v="4"/>
    <x v="223"/>
    <x v="6"/>
    <s v="Y"/>
    <s v="B"/>
    <n v="26300"/>
    <n v="27.2"/>
    <n v="24200"/>
    <n v="23.2"/>
    <n v="0.76"/>
    <n v="3"/>
  </r>
  <r>
    <x v="0"/>
    <x v="271"/>
    <x v="7"/>
    <x v="224"/>
    <x v="6"/>
    <s v="Y"/>
    <s v="A"/>
    <n v="27300"/>
    <n v="26.9"/>
    <n v="25800"/>
    <n v="23.9"/>
    <n v="0.81"/>
    <n v="3"/>
  </r>
  <r>
    <x v="1"/>
    <x v="272"/>
    <x v="18"/>
    <x v="225"/>
    <x v="6"/>
    <s v="Y"/>
    <s v="A"/>
    <n v="30300"/>
    <n v="23.2"/>
    <n v="28600"/>
    <n v="20.6"/>
    <n v="0.79"/>
    <n v="3"/>
  </r>
  <r>
    <x v="1"/>
    <x v="273"/>
    <x v="18"/>
    <x v="226"/>
    <x v="6"/>
    <s v="Y"/>
    <s v="A"/>
    <n v="27900"/>
    <n v="24.4"/>
    <n v="26500"/>
    <n v="21.8"/>
    <n v="0.82"/>
    <n v="3"/>
  </r>
  <r>
    <x v="1"/>
    <x v="274"/>
    <x v="18"/>
    <x v="227"/>
    <x v="6"/>
    <s v="Y"/>
    <s v="P"/>
    <n v="27500"/>
    <n v="22.7"/>
    <n v="26600"/>
    <n v="20.7"/>
    <n v="0.84"/>
    <n v="3"/>
  </r>
  <r>
    <x v="1"/>
    <x v="275"/>
    <x v="18"/>
    <x v="228"/>
    <x v="6"/>
    <s v="Y"/>
    <s v="G"/>
    <n v="23800"/>
    <n v="23.8"/>
    <n v="22300"/>
    <n v="21.1"/>
    <n v="0.78"/>
    <n v="3"/>
  </r>
  <r>
    <x v="0"/>
    <x v="276"/>
    <x v="18"/>
    <x v="229"/>
    <x v="6"/>
    <s v="Y"/>
    <s v="A"/>
    <n v="27700"/>
    <n v="25"/>
    <n v="26000"/>
    <n v="22.3"/>
    <n v="0.81"/>
    <n v="3"/>
  </r>
  <r>
    <x v="1"/>
    <x v="277"/>
    <x v="18"/>
    <x v="230"/>
    <x v="6"/>
    <s v="Y"/>
    <s v="P"/>
    <n v="33000"/>
    <n v="23.8"/>
    <n v="31600"/>
    <n v="21.3"/>
    <n v="0.86"/>
    <n v="3"/>
  </r>
  <r>
    <x v="0"/>
    <x v="278"/>
    <x v="18"/>
    <x v="231"/>
    <x v="6"/>
    <s v="Y"/>
    <s v="P"/>
    <n v="31300"/>
    <n v="25.8"/>
    <n v="29900"/>
    <n v="23.1"/>
    <n v="0.83"/>
    <n v="3"/>
  </r>
  <r>
    <x v="0"/>
    <x v="279"/>
    <x v="18"/>
    <x v="232"/>
    <x v="6"/>
    <s v="Y"/>
    <s v="A"/>
    <n v="28500"/>
    <n v="30.9"/>
    <n v="26700"/>
    <n v="26.7"/>
    <n v="0.73"/>
    <n v="3"/>
  </r>
  <r>
    <x v="1"/>
    <x v="280"/>
    <x v="18"/>
    <x v="233"/>
    <x v="6"/>
    <s v="Y"/>
    <s v="A"/>
    <n v="34400"/>
    <n v="23.7"/>
    <n v="33100"/>
    <n v="21.2"/>
    <n v="0.88"/>
    <n v="3"/>
  </r>
  <r>
    <x v="0"/>
    <x v="281"/>
    <x v="19"/>
    <x v="234"/>
    <x v="6"/>
    <s v="Y"/>
    <s v="P"/>
    <n v="27600"/>
    <n v="26.3"/>
    <n v="52900"/>
    <n v="23.5"/>
    <n v="0.78"/>
    <n v="3"/>
  </r>
  <r>
    <x v="1"/>
    <x v="282"/>
    <x v="19"/>
    <x v="235"/>
    <x v="6"/>
    <s v="Y"/>
    <s v="P"/>
    <n v="30100"/>
    <n v="23.3"/>
    <n v="28500"/>
    <n v="21.1"/>
    <n v="0.81"/>
    <n v="3"/>
  </r>
  <r>
    <x v="1"/>
    <x v="283"/>
    <x v="9"/>
    <x v="236"/>
    <x v="6"/>
    <s v="Y"/>
    <s v="P"/>
    <n v="27800"/>
    <n v="23.3"/>
    <n v="25800"/>
    <n v="20.7"/>
    <n v="0.76"/>
    <n v="3"/>
  </r>
  <r>
    <x v="1"/>
    <x v="284"/>
    <x v="9"/>
    <x v="237"/>
    <x v="6"/>
    <s v="Y"/>
    <s v="B"/>
    <n v="28100"/>
    <n v="24.5"/>
    <n v="26400"/>
    <n v="21.9"/>
    <n v="0.78"/>
    <n v="3"/>
  </r>
  <r>
    <x v="1"/>
    <x v="285"/>
    <x v="9"/>
    <x v="238"/>
    <x v="6"/>
    <s v="Y"/>
    <s v="B"/>
    <n v="28500"/>
    <n v="24.1"/>
    <n v="26700"/>
    <n v="21.5"/>
    <n v="0.79"/>
    <n v="3"/>
  </r>
  <r>
    <x v="1"/>
    <x v="286"/>
    <x v="11"/>
    <x v="239"/>
    <x v="6"/>
    <s v="Y"/>
    <s v="B"/>
    <n v="27500"/>
    <n v="25.6"/>
    <n v="25500"/>
    <n v="22.1"/>
    <n v="0.78"/>
    <n v="3"/>
  </r>
  <r>
    <x v="1"/>
    <x v="287"/>
    <x v="13"/>
    <x v="240"/>
    <x v="6"/>
    <s v="Y"/>
    <s v="A"/>
    <n v="26900"/>
    <n v="23"/>
    <n v="25100"/>
    <n v="20.399999999999999"/>
    <n v="0.76"/>
    <n v="3"/>
  </r>
  <r>
    <x v="1"/>
    <x v="288"/>
    <x v="13"/>
    <x v="241"/>
    <x v="6"/>
    <s v="Y"/>
    <s v="A"/>
    <n v="28000"/>
    <n v="22.8"/>
    <n v="26100"/>
    <n v="20.3"/>
    <n v="0.8"/>
    <n v="3"/>
  </r>
  <r>
    <x v="1"/>
    <x v="289"/>
    <x v="13"/>
    <x v="242"/>
    <x v="6"/>
    <s v="Y"/>
    <s v="A"/>
    <n v="28100"/>
    <n v="23"/>
    <n v="26400"/>
    <n v="20.6"/>
    <n v="0.78"/>
    <n v="3"/>
  </r>
  <r>
    <x v="1"/>
    <x v="290"/>
    <x v="13"/>
    <x v="243"/>
    <x v="6"/>
    <s v="Y"/>
    <s v="A"/>
    <n v="28900"/>
    <n v="22.9"/>
    <n v="27100"/>
    <n v="20.5"/>
    <n v="0.8"/>
    <n v="3"/>
  </r>
  <r>
    <x v="1"/>
    <x v="291"/>
    <x v="14"/>
    <x v="244"/>
    <x v="6"/>
    <s v="Y"/>
    <s v="A"/>
    <n v="30700"/>
    <n v="22.5"/>
    <n v="29200"/>
    <n v="20.5"/>
    <n v="0.82"/>
    <n v="3"/>
  </r>
  <r>
    <x v="1"/>
    <x v="292"/>
    <x v="14"/>
    <x v="245"/>
    <x v="6"/>
    <s v="Y"/>
    <s v="A"/>
    <n v="31100"/>
    <n v="22.5"/>
    <n v="29400"/>
    <n v="20.399999999999999"/>
    <n v="0.8"/>
    <n v="3"/>
  </r>
  <r>
    <x v="1"/>
    <x v="293"/>
    <x v="14"/>
    <x v="246"/>
    <x v="6"/>
    <s v="Y"/>
    <s v="A"/>
    <n v="31200"/>
    <n v="22.6"/>
    <n v="29400"/>
    <n v="20.399999999999999"/>
    <n v="0.79"/>
    <n v="3"/>
  </r>
  <r>
    <x v="1"/>
    <x v="294"/>
    <x v="14"/>
    <x v="247"/>
    <x v="6"/>
    <s v="Y"/>
    <s v="A"/>
    <n v="27200"/>
    <n v="23.8"/>
    <n v="25000"/>
    <n v="21"/>
    <n v="0.7"/>
    <n v="3"/>
  </r>
  <r>
    <x v="0"/>
    <x v="295"/>
    <x v="14"/>
    <x v="248"/>
    <x v="6"/>
    <s v="Y"/>
    <s v="A"/>
    <n v="25400"/>
    <n v="26"/>
    <n v="23000"/>
    <n v="22.4"/>
    <n v="0.66"/>
    <n v="3"/>
  </r>
  <r>
    <x v="1"/>
    <x v="296"/>
    <x v="1"/>
    <x v="249"/>
    <x v="7"/>
    <s v="Y"/>
    <m/>
    <n v="31400"/>
    <n v="22.8"/>
    <n v="30000"/>
    <n v="20.7"/>
    <n v="0.85"/>
    <n v="1"/>
  </r>
  <r>
    <x v="1"/>
    <x v="297"/>
    <x v="1"/>
    <x v="250"/>
    <x v="7"/>
    <s v="Y"/>
    <s v="P"/>
    <n v="26700"/>
    <n v="24.1"/>
    <n v="24900"/>
    <n v="21.5"/>
    <n v="0.75"/>
    <n v="1"/>
  </r>
  <r>
    <x v="1"/>
    <x v="298"/>
    <x v="1"/>
    <x v="251"/>
    <x v="7"/>
    <s v="Y"/>
    <s v="P"/>
    <n v="22880"/>
    <n v="25.3"/>
    <n v="20490"/>
    <n v="21.6"/>
    <n v="0.48"/>
    <n v="3"/>
  </r>
  <r>
    <x v="1"/>
    <x v="299"/>
    <x v="2"/>
    <x v="252"/>
    <x v="7"/>
    <s v="Y"/>
    <s v="B"/>
    <n v="26400"/>
    <n v="26.2"/>
    <n v="23400"/>
    <n v="22.2"/>
    <n v="0.61"/>
    <n v="1"/>
  </r>
  <r>
    <x v="0"/>
    <x v="300"/>
    <x v="2"/>
    <x v="253"/>
    <x v="7"/>
    <s v="Y"/>
    <s v="A"/>
    <n v="26900"/>
    <n v="25.6"/>
    <n v="25600"/>
    <n v="23"/>
    <n v="0.77"/>
    <n v="1"/>
  </r>
  <r>
    <x v="1"/>
    <x v="301"/>
    <x v="2"/>
    <x v="254"/>
    <x v="7"/>
    <s v="Y"/>
    <s v="B"/>
    <n v="27600"/>
    <n v="24.4"/>
    <n v="25000"/>
    <n v="21.2"/>
    <n v="0.69"/>
    <n v="1"/>
  </r>
  <r>
    <x v="0"/>
    <x v="302"/>
    <x v="2"/>
    <x v="255"/>
    <x v="7"/>
    <s v="Y"/>
    <s v="A"/>
    <n v="25300"/>
    <n v="29"/>
    <n v="23300"/>
    <n v="25.6"/>
    <n v="0.69"/>
    <n v="1"/>
  </r>
  <r>
    <x v="1"/>
    <x v="303"/>
    <x v="2"/>
    <x v="256"/>
    <x v="7"/>
    <s v="Y"/>
    <s v="A"/>
    <n v="29800"/>
    <n v="23.7"/>
    <n v="28100"/>
    <n v="21.5"/>
    <n v="0.81"/>
    <n v="1"/>
  </r>
  <r>
    <x v="0"/>
    <x v="304"/>
    <x v="2"/>
    <x v="257"/>
    <x v="7"/>
    <s v="Y"/>
    <s v="B"/>
    <n v="24800"/>
    <n v="29"/>
    <n v="21400"/>
    <n v="23.4"/>
    <n v="0.61"/>
    <n v="1"/>
  </r>
  <r>
    <x v="1"/>
    <x v="305"/>
    <x v="2"/>
    <x v="258"/>
    <x v="7"/>
    <s v="Y"/>
    <s v="B"/>
    <n v="29700"/>
    <n v="23.6"/>
    <n v="27400"/>
    <n v="20.6"/>
    <n v="0.73"/>
    <n v="1"/>
  </r>
  <r>
    <x v="0"/>
    <x v="306"/>
    <x v="2"/>
    <x v="259"/>
    <x v="7"/>
    <s v="Y"/>
    <s v="A"/>
    <n v="26100"/>
    <n v="27.7"/>
    <n v="24000"/>
    <n v="23.9"/>
    <n v="0.71"/>
    <n v="1"/>
  </r>
  <r>
    <x v="1"/>
    <x v="307"/>
    <x v="2"/>
    <x v="260"/>
    <x v="7"/>
    <s v="Y"/>
    <s v="A"/>
    <n v="29100"/>
    <n v="22.6"/>
    <n v="27700"/>
    <n v="20.5"/>
    <n v="0.82"/>
    <n v="1"/>
  </r>
  <r>
    <x v="0"/>
    <x v="308"/>
    <x v="2"/>
    <x v="261"/>
    <x v="7"/>
    <s v="Y"/>
    <s v="A"/>
    <n v="24100"/>
    <n v="29.8"/>
    <n v="21600"/>
    <n v="24.8"/>
    <n v="0.64"/>
    <n v="1"/>
  </r>
  <r>
    <x v="1"/>
    <x v="309"/>
    <x v="2"/>
    <x v="262"/>
    <x v="7"/>
    <s v="Y"/>
    <s v="A"/>
    <n v="27900"/>
    <n v="24.5"/>
    <n v="26000"/>
    <n v="21.5"/>
    <n v="0.8"/>
    <n v="1"/>
  </r>
  <r>
    <x v="1"/>
    <x v="310"/>
    <x v="2"/>
    <x v="263"/>
    <x v="7"/>
    <s v="Y"/>
    <s v="B"/>
    <n v="25900"/>
    <n v="25.8"/>
    <n v="23200"/>
    <n v="21.3"/>
    <n v="0.68"/>
    <n v="1"/>
  </r>
  <r>
    <x v="0"/>
    <x v="311"/>
    <x v="2"/>
    <x v="264"/>
    <x v="7"/>
    <s v="Y"/>
    <s v="B"/>
    <n v="23400"/>
    <n v="29.9"/>
    <n v="20600"/>
    <n v="24.2"/>
    <n v="0.61"/>
    <n v="1"/>
  </r>
  <r>
    <x v="1"/>
    <x v="312"/>
    <x v="2"/>
    <x v="265"/>
    <x v="7"/>
    <s v="Y"/>
    <s v="B"/>
    <n v="29700"/>
    <n v="23.2"/>
    <n v="27700"/>
    <n v="20.3"/>
    <n v="0.77"/>
    <n v="1"/>
  </r>
  <r>
    <x v="1"/>
    <x v="313"/>
    <x v="2"/>
    <x v="266"/>
    <x v="7"/>
    <s v="Y"/>
    <s v="B"/>
    <n v="28000"/>
    <n v="25.1"/>
    <n v="25500"/>
    <n v="21.2"/>
    <n v="0.74"/>
    <n v="1"/>
  </r>
  <r>
    <x v="0"/>
    <x v="314"/>
    <x v="2"/>
    <x v="267"/>
    <x v="7"/>
    <s v="Y"/>
    <s v="B"/>
    <n v="25900"/>
    <n v="26.3"/>
    <n v="23400"/>
    <n v="23"/>
    <n v="0.63"/>
    <n v="1"/>
  </r>
  <r>
    <x v="0"/>
    <x v="315"/>
    <x v="2"/>
    <x v="268"/>
    <x v="7"/>
    <s v="Y"/>
    <s v="B"/>
    <n v="24700"/>
    <n v="27.8"/>
    <n v="22700"/>
    <n v="24.1"/>
    <n v="0.66"/>
    <n v="1"/>
  </r>
  <r>
    <x v="1"/>
    <x v="316"/>
    <x v="27"/>
    <x v="269"/>
    <x v="7"/>
    <s v="Y"/>
    <s v="P"/>
    <n v="26700"/>
    <n v="24.1"/>
    <n v="24900"/>
    <n v="21.5"/>
    <n v="0.75"/>
    <n v="1"/>
  </r>
  <r>
    <x v="1"/>
    <x v="317"/>
    <x v="8"/>
    <x v="270"/>
    <x v="7"/>
    <s v="Y"/>
    <s v="A"/>
    <n v="24307"/>
    <n v="24.4"/>
    <n v="22665"/>
    <n v="21.7"/>
    <n v="0.74719216686551204"/>
    <n v="1"/>
  </r>
  <r>
    <x v="1"/>
    <x v="318"/>
    <x v="8"/>
    <x v="271"/>
    <x v="7"/>
    <s v="Y"/>
    <s v="A"/>
    <n v="24300"/>
    <n v="25.3"/>
    <n v="22300"/>
    <n v="22.1"/>
    <n v="0.66"/>
    <n v="1"/>
  </r>
  <r>
    <x v="1"/>
    <x v="319"/>
    <x v="8"/>
    <x v="272"/>
    <x v="7"/>
    <s v="Y"/>
    <s v="P"/>
    <n v="20999"/>
    <n v="24.5"/>
    <n v="18945"/>
    <n v="21.3"/>
    <n v="0.58150388113719698"/>
    <n v="1"/>
  </r>
  <r>
    <x v="1"/>
    <x v="320"/>
    <x v="8"/>
    <x v="273"/>
    <x v="7"/>
    <s v="Y"/>
    <s v="B"/>
    <n v="26500"/>
    <n v="23.4"/>
    <n v="24600"/>
    <n v="20.8"/>
    <n v="0.75"/>
    <n v="1"/>
  </r>
  <r>
    <x v="1"/>
    <x v="321"/>
    <x v="8"/>
    <x v="274"/>
    <x v="7"/>
    <s v="Y"/>
    <s v="B"/>
    <n v="23700"/>
    <n v="24.5"/>
    <n v="21600"/>
    <n v="20.9"/>
    <n v="0.68"/>
    <n v="1"/>
  </r>
  <r>
    <x v="1"/>
    <x v="322"/>
    <x v="9"/>
    <x v="275"/>
    <x v="7"/>
    <s v="Y"/>
    <s v="P"/>
    <n v="31100"/>
    <n v="23.7"/>
    <n v="28900"/>
    <n v="21.1"/>
    <n v="0.76"/>
    <n v="1"/>
  </r>
  <r>
    <x v="1"/>
    <x v="323"/>
    <x v="9"/>
    <x v="276"/>
    <x v="7"/>
    <s v="Y"/>
    <s v="P"/>
    <n v="31500"/>
    <n v="23.2"/>
    <n v="29400"/>
    <n v="20.7"/>
    <n v="0.76"/>
    <n v="1"/>
  </r>
  <r>
    <x v="0"/>
    <x v="324"/>
    <x v="28"/>
    <x v="277"/>
    <x v="7"/>
    <s v="Y"/>
    <s v="B"/>
    <n v="25600"/>
    <n v="34.200000000000003"/>
    <n v="23500"/>
    <n v="28.7"/>
    <n v="0.71"/>
    <n v="1"/>
  </r>
  <r>
    <x v="0"/>
    <x v="325"/>
    <x v="28"/>
    <x v="278"/>
    <x v="7"/>
    <s v="Y"/>
    <s v="B"/>
    <n v="31000"/>
    <n v="26.6"/>
    <n v="29300"/>
    <n v="23.3"/>
    <n v="0.81"/>
    <n v="1"/>
  </r>
  <r>
    <x v="0"/>
    <x v="326"/>
    <x v="28"/>
    <x v="279"/>
    <x v="7"/>
    <s v="Y"/>
    <s v="B"/>
    <n v="27900"/>
    <n v="31.1"/>
    <n v="25900"/>
    <n v="26.2"/>
    <n v="0.76"/>
    <n v="1"/>
  </r>
  <r>
    <x v="1"/>
    <x v="327"/>
    <x v="2"/>
    <x v="252"/>
    <x v="7"/>
    <s v="Y"/>
    <s v="B"/>
    <n v="26300"/>
    <n v="26.2"/>
    <n v="23100"/>
    <n v="21.9"/>
    <n v="0.56999999999999995"/>
    <n v="3"/>
  </r>
  <r>
    <x v="0"/>
    <x v="328"/>
    <x v="2"/>
    <x v="253"/>
    <x v="7"/>
    <s v="Y"/>
    <s v="A"/>
    <n v="27900"/>
    <n v="27.6"/>
    <n v="26000"/>
    <n v="24.3"/>
    <n v="0.77"/>
    <n v="3"/>
  </r>
  <r>
    <x v="1"/>
    <x v="329"/>
    <x v="2"/>
    <x v="280"/>
    <x v="7"/>
    <s v="Y"/>
    <s v="A"/>
    <n v="31900"/>
    <n v="23.2"/>
    <n v="30200"/>
    <n v="21"/>
    <n v="0.83"/>
    <n v="3"/>
  </r>
  <r>
    <x v="0"/>
    <x v="330"/>
    <x v="2"/>
    <x v="255"/>
    <x v="7"/>
    <s v="Y"/>
    <s v="A"/>
    <n v="25600"/>
    <n v="31"/>
    <n v="23700"/>
    <n v="27.2"/>
    <n v="0.71"/>
    <n v="3"/>
  </r>
  <r>
    <x v="0"/>
    <x v="331"/>
    <x v="2"/>
    <x v="256"/>
    <x v="7"/>
    <s v="Y"/>
    <s v="A"/>
    <n v="30200"/>
    <n v="25.3"/>
    <n v="28400"/>
    <n v="22.7"/>
    <n v="0.81"/>
    <n v="3"/>
  </r>
  <r>
    <x v="0"/>
    <x v="332"/>
    <x v="2"/>
    <x v="281"/>
    <x v="7"/>
    <s v="Y"/>
    <s v="B"/>
    <n v="27900"/>
    <n v="28.1"/>
    <n v="25300"/>
    <n v="23.9"/>
    <n v="0.68"/>
    <n v="3"/>
  </r>
  <r>
    <x v="0"/>
    <x v="333"/>
    <x v="2"/>
    <x v="257"/>
    <x v="7"/>
    <s v="Y"/>
    <s v="B"/>
    <n v="25400"/>
    <n v="32"/>
    <n v="22600"/>
    <n v="26.7"/>
    <n v="0.63"/>
    <n v="3"/>
  </r>
  <r>
    <x v="1"/>
    <x v="334"/>
    <x v="2"/>
    <x v="282"/>
    <x v="7"/>
    <s v="Y"/>
    <s v="B"/>
    <n v="32200"/>
    <n v="23.3"/>
    <n v="30000"/>
    <n v="20.8"/>
    <n v="0.78"/>
    <n v="3"/>
  </r>
  <r>
    <x v="0"/>
    <x v="335"/>
    <x v="2"/>
    <x v="258"/>
    <x v="7"/>
    <s v="Y"/>
    <s v="B"/>
    <n v="30400"/>
    <n v="25.8"/>
    <n v="28100"/>
    <n v="22.6"/>
    <n v="0.75"/>
    <n v="3"/>
  </r>
  <r>
    <x v="0"/>
    <x v="336"/>
    <x v="2"/>
    <x v="259"/>
    <x v="7"/>
    <s v="Y"/>
    <s v="A"/>
    <n v="26400"/>
    <n v="29.3"/>
    <n v="24300"/>
    <n v="24.9"/>
    <n v="0.73"/>
    <n v="3"/>
  </r>
  <r>
    <x v="1"/>
    <x v="337"/>
    <x v="2"/>
    <x v="260"/>
    <x v="7"/>
    <s v="Y"/>
    <s v="A"/>
    <n v="29100"/>
    <n v="23.3"/>
    <n v="27900"/>
    <n v="21.4"/>
    <n v="0.85"/>
    <n v="3"/>
  </r>
  <r>
    <x v="0"/>
    <x v="338"/>
    <x v="2"/>
    <x v="261"/>
    <x v="7"/>
    <s v="Y"/>
    <s v="A"/>
    <n v="24500"/>
    <n v="32.6"/>
    <n v="22300"/>
    <n v="27.7"/>
    <n v="0.67"/>
    <n v="3"/>
  </r>
  <r>
    <x v="0"/>
    <x v="339"/>
    <x v="2"/>
    <x v="262"/>
    <x v="7"/>
    <s v="Y"/>
    <s v="A"/>
    <n v="28400"/>
    <n v="26.6"/>
    <n v="26800"/>
    <n v="23.7"/>
    <n v="0.79"/>
    <n v="3"/>
  </r>
  <r>
    <x v="0"/>
    <x v="340"/>
    <x v="2"/>
    <x v="263"/>
    <x v="7"/>
    <s v="Y"/>
    <s v="B"/>
    <n v="26600"/>
    <n v="28.1"/>
    <n v="23800"/>
    <n v="23"/>
    <n v="0.7"/>
    <n v="3"/>
  </r>
  <r>
    <x v="0"/>
    <x v="341"/>
    <x v="2"/>
    <x v="264"/>
    <x v="7"/>
    <s v="Y"/>
    <s v="B"/>
    <n v="23900"/>
    <n v="31"/>
    <n v="21000"/>
    <n v="25"/>
    <n v="0.63"/>
    <n v="3"/>
  </r>
  <r>
    <x v="1"/>
    <x v="342"/>
    <x v="2"/>
    <x v="265"/>
    <x v="7"/>
    <s v="Y"/>
    <s v="B"/>
    <n v="29800"/>
    <n v="24.4"/>
    <n v="28300"/>
    <n v="22.1"/>
    <n v="0.79"/>
    <n v="3"/>
  </r>
  <r>
    <x v="0"/>
    <x v="343"/>
    <x v="2"/>
    <x v="266"/>
    <x v="7"/>
    <s v="Y"/>
    <s v="B"/>
    <n v="28600"/>
    <n v="27.7"/>
    <n v="26600"/>
    <n v="24"/>
    <n v="0.73"/>
    <n v="3"/>
  </r>
  <r>
    <x v="0"/>
    <x v="344"/>
    <x v="2"/>
    <x v="267"/>
    <x v="7"/>
    <s v="Y"/>
    <s v="B"/>
    <n v="25300"/>
    <n v="25.4"/>
    <n v="23100"/>
    <n v="22.6"/>
    <n v="0.62"/>
    <n v="3"/>
  </r>
  <r>
    <x v="0"/>
    <x v="345"/>
    <x v="2"/>
    <x v="268"/>
    <x v="7"/>
    <s v="Y"/>
    <s v="B"/>
    <n v="23900"/>
    <n v="27.4"/>
    <n v="22000"/>
    <n v="24"/>
    <n v="0.64"/>
    <n v="3"/>
  </r>
  <r>
    <x v="1"/>
    <x v="346"/>
    <x v="2"/>
    <x v="283"/>
    <x v="7"/>
    <s v="Y"/>
    <s v="B"/>
    <n v="28600"/>
    <n v="24.1"/>
    <n v="26900"/>
    <n v="21.5"/>
    <n v="0.79"/>
    <n v="3"/>
  </r>
  <r>
    <x v="1"/>
    <x v="347"/>
    <x v="29"/>
    <x v="284"/>
    <x v="7"/>
    <s v="Y"/>
    <s v="PVC"/>
    <n v="23824"/>
    <n v="22.8"/>
    <n v="22722"/>
    <n v="20.8"/>
    <n v="0.83"/>
    <n v="3"/>
  </r>
  <r>
    <x v="1"/>
    <x v="348"/>
    <x v="8"/>
    <x v="285"/>
    <x v="7"/>
    <s v="Y"/>
    <s v="A"/>
    <n v="24709"/>
    <n v="25"/>
    <n v="22876"/>
    <n v="22"/>
    <n v="0.75510947428062647"/>
    <n v="3"/>
  </r>
  <r>
    <x v="0"/>
    <x v="349"/>
    <x v="8"/>
    <x v="286"/>
    <x v="7"/>
    <s v="Y"/>
    <s v="A"/>
    <n v="24693"/>
    <n v="26"/>
    <n v="22855"/>
    <n v="22.7"/>
    <n v="0.7511035516138177"/>
    <n v="3"/>
  </r>
  <r>
    <x v="1"/>
    <x v="350"/>
    <x v="8"/>
    <x v="287"/>
    <x v="7"/>
    <s v="Y"/>
    <s v="B"/>
    <n v="26300"/>
    <n v="25.2"/>
    <n v="24200"/>
    <n v="22.1"/>
    <n v="0.75"/>
    <n v="3"/>
  </r>
  <r>
    <x v="1"/>
    <x v="351"/>
    <x v="8"/>
    <x v="288"/>
    <x v="7"/>
    <s v="Y"/>
    <s v="B"/>
    <n v="28400"/>
    <n v="23.5"/>
    <n v="26300"/>
    <n v="20.7"/>
    <n v="0.78"/>
    <n v="3"/>
  </r>
  <r>
    <x v="1"/>
    <x v="352"/>
    <x v="19"/>
    <x v="289"/>
    <x v="7"/>
    <s v="Y"/>
    <s v="P"/>
    <n v="31100"/>
    <n v="24.1"/>
    <n v="28900"/>
    <n v="21.4"/>
    <n v="0.74"/>
    <n v="3"/>
  </r>
  <r>
    <x v="1"/>
    <x v="353"/>
    <x v="19"/>
    <x v="290"/>
    <x v="7"/>
    <s v="Y"/>
    <s v="P"/>
    <n v="31600"/>
    <n v="23.7"/>
    <n v="29500"/>
    <n v="21.1"/>
    <n v="0.76"/>
    <n v="3"/>
  </r>
  <r>
    <x v="1"/>
    <x v="354"/>
    <x v="9"/>
    <x v="291"/>
    <x v="7"/>
    <s v="Y"/>
    <s v="P"/>
    <n v="31200"/>
    <n v="24"/>
    <n v="29000"/>
    <n v="21.2"/>
    <n v="0.74"/>
    <n v="3"/>
  </r>
  <r>
    <x v="1"/>
    <x v="355"/>
    <x v="9"/>
    <x v="292"/>
    <x v="7"/>
    <s v="Y"/>
    <s v="P"/>
    <n v="31600"/>
    <n v="23.5"/>
    <n v="29500"/>
    <n v="20.9"/>
    <n v="0.77"/>
    <n v="3"/>
  </r>
  <r>
    <x v="0"/>
    <x v="356"/>
    <x v="28"/>
    <x v="277"/>
    <x v="7"/>
    <s v="Y"/>
    <s v="B"/>
    <n v="26000"/>
    <n v="36.9"/>
    <n v="23600"/>
    <n v="29.9"/>
    <n v="0.71"/>
    <n v="3"/>
  </r>
  <r>
    <x v="0"/>
    <x v="357"/>
    <x v="28"/>
    <x v="279"/>
    <x v="7"/>
    <s v="Y"/>
    <s v="B"/>
    <n v="28200"/>
    <n v="32.700000000000003"/>
    <n v="26000"/>
    <n v="27.4"/>
    <n v="0.77"/>
    <n v="3"/>
  </r>
  <r>
    <x v="0"/>
    <x v="358"/>
    <x v="28"/>
    <x v="278"/>
    <x v="7"/>
    <s v="Y"/>
    <s v="B"/>
    <n v="31100"/>
    <n v="28.3"/>
    <n v="29400"/>
    <n v="24.6"/>
    <n v="0.81"/>
    <n v="3"/>
  </r>
  <r>
    <x v="0"/>
    <x v="359"/>
    <x v="28"/>
    <x v="277"/>
    <x v="7"/>
    <s v="Y"/>
    <s v="B"/>
    <n v="25700"/>
    <n v="36.299999999999997"/>
    <n v="23500"/>
    <n v="30.3"/>
    <n v="0.72"/>
    <n v="3"/>
  </r>
  <r>
    <x v="0"/>
    <x v="360"/>
    <x v="28"/>
    <x v="279"/>
    <x v="7"/>
    <s v="Y"/>
    <s v="B"/>
    <n v="27700"/>
    <n v="32.1"/>
    <n v="25800"/>
    <n v="27.7"/>
    <n v="0.77"/>
    <n v="3"/>
  </r>
  <r>
    <x v="0"/>
    <x v="361"/>
    <x v="28"/>
    <x v="278"/>
    <x v="7"/>
    <s v="Y"/>
    <s v="B"/>
    <n v="31000"/>
    <n v="28.2"/>
    <n v="29400"/>
    <n v="24.5"/>
    <n v="0.82"/>
    <n v="3"/>
  </r>
  <r>
    <x v="1"/>
    <x v="362"/>
    <x v="30"/>
    <x v="293"/>
    <x v="7"/>
    <s v="Y"/>
    <s v="PVC"/>
    <n v="23824"/>
    <n v="22.8"/>
    <n v="22722"/>
    <n v="20.8"/>
    <n v="0.83"/>
    <n v="3"/>
  </r>
  <r>
    <x v="1"/>
    <x v="363"/>
    <x v="30"/>
    <x v="294"/>
    <x v="7"/>
    <s v="Y"/>
    <s v="PVC"/>
    <n v="27042"/>
    <n v="23.8"/>
    <n v="25179"/>
    <n v="21.2"/>
    <n v="0.77"/>
    <n v="3"/>
  </r>
  <r>
    <x v="0"/>
    <x v="364"/>
    <x v="31"/>
    <x v="295"/>
    <x v="8"/>
    <s v="Y"/>
    <s v="R"/>
    <n v="31200"/>
    <n v="34.299999999999997"/>
    <n v="28400"/>
    <n v="29.3"/>
    <n v="0.28000000000000003"/>
    <n v="1"/>
  </r>
  <r>
    <x v="1"/>
    <x v="365"/>
    <x v="4"/>
    <x v="296"/>
    <x v="9"/>
    <s v="Y"/>
    <s v="B"/>
    <n v="32400"/>
    <n v="23.1"/>
    <n v="30400"/>
    <n v="20.399999999999999"/>
    <n v="0.8"/>
    <n v="1"/>
  </r>
  <r>
    <x v="0"/>
    <x v="366"/>
    <x v="4"/>
    <x v="297"/>
    <x v="9"/>
    <s v="Y"/>
    <s v="B"/>
    <n v="28900"/>
    <n v="26.1"/>
    <n v="27100"/>
    <n v="23"/>
    <n v="0.78"/>
    <n v="1"/>
  </r>
  <r>
    <x v="1"/>
    <x v="367"/>
    <x v="4"/>
    <x v="298"/>
    <x v="9"/>
    <s v="Y"/>
    <s v="B"/>
    <n v="28500"/>
    <n v="25.3"/>
    <n v="26400"/>
    <n v="22"/>
    <n v="0.77"/>
    <n v="1"/>
  </r>
  <r>
    <x v="1"/>
    <x v="368"/>
    <x v="4"/>
    <x v="299"/>
    <x v="9"/>
    <s v="Y"/>
    <s v="B"/>
    <n v="28300"/>
    <n v="24.7"/>
    <n v="26400"/>
    <n v="21.7"/>
    <n v="0.77"/>
    <n v="1"/>
  </r>
  <r>
    <x v="1"/>
    <x v="369"/>
    <x v="4"/>
    <x v="300"/>
    <x v="9"/>
    <s v="Y"/>
    <s v="B"/>
    <n v="27900"/>
    <n v="23.8"/>
    <n v="25800"/>
    <n v="20.6"/>
    <n v="0.76"/>
    <n v="1"/>
  </r>
  <r>
    <x v="1"/>
    <x v="370"/>
    <x v="13"/>
    <x v="301"/>
    <x v="9"/>
    <s v="Y"/>
    <s v="A"/>
    <n v="28200"/>
    <n v="23.6"/>
    <n v="25700"/>
    <n v="20.9"/>
    <n v="0.56000000000000005"/>
    <n v="1"/>
  </r>
  <r>
    <x v="1"/>
    <x v="371"/>
    <x v="13"/>
    <x v="302"/>
    <x v="9"/>
    <s v="Y"/>
    <s v="A"/>
    <n v="27630"/>
    <n v="24"/>
    <n v="25140"/>
    <n v="21.1"/>
    <n v="0.68"/>
    <n v="1"/>
  </r>
  <r>
    <x v="0"/>
    <x v="372"/>
    <x v="13"/>
    <x v="303"/>
    <x v="9"/>
    <s v="Y"/>
    <s v="A"/>
    <n v="24610"/>
    <n v="27.7"/>
    <n v="22040"/>
    <n v="24.1"/>
    <n v="0.41"/>
    <n v="1"/>
  </r>
  <r>
    <x v="1"/>
    <x v="373"/>
    <x v="13"/>
    <x v="304"/>
    <x v="9"/>
    <s v="Y"/>
    <s v="A"/>
    <n v="27970"/>
    <n v="23.4"/>
    <n v="25610"/>
    <n v="20.8"/>
    <n v="0.69"/>
    <n v="1"/>
  </r>
  <r>
    <x v="1"/>
    <x v="374"/>
    <x v="13"/>
    <x v="305"/>
    <x v="9"/>
    <s v="Y"/>
    <s v="A"/>
    <n v="28700"/>
    <n v="22.6"/>
    <n v="27000"/>
    <n v="20.6"/>
    <n v="0.76"/>
    <n v="1"/>
  </r>
  <r>
    <x v="1"/>
    <x v="375"/>
    <x v="13"/>
    <x v="306"/>
    <x v="9"/>
    <s v="Y"/>
    <s v="A"/>
    <n v="28050"/>
    <n v="22.3"/>
    <n v="25850"/>
    <n v="20.399999999999999"/>
    <n v="0.72"/>
    <n v="1"/>
  </r>
  <r>
    <x v="1"/>
    <x v="376"/>
    <x v="4"/>
    <x v="307"/>
    <x v="9"/>
    <s v="Y"/>
    <s v="B"/>
    <n v="31900"/>
    <n v="23.6"/>
    <n v="30000"/>
    <n v="20.9"/>
    <n v="0.79"/>
    <n v="3"/>
  </r>
  <r>
    <x v="0"/>
    <x v="377"/>
    <x v="4"/>
    <x v="308"/>
    <x v="9"/>
    <s v="Y"/>
    <s v="B"/>
    <n v="28700"/>
    <n v="26.5"/>
    <n v="26900"/>
    <n v="23.3"/>
    <n v="0.78"/>
    <n v="3"/>
  </r>
  <r>
    <x v="1"/>
    <x v="378"/>
    <x v="4"/>
    <x v="309"/>
    <x v="9"/>
    <s v="Y"/>
    <s v="B"/>
    <n v="28100"/>
    <n v="25.2"/>
    <n v="26300"/>
    <n v="22.2"/>
    <n v="0.77"/>
    <n v="3"/>
  </r>
  <r>
    <x v="1"/>
    <x v="379"/>
    <x v="13"/>
    <x v="310"/>
    <x v="9"/>
    <s v="Y"/>
    <s v="A"/>
    <n v="29700"/>
    <n v="23.1"/>
    <n v="27600"/>
    <n v="20.8"/>
    <n v="0.75"/>
    <n v="3"/>
  </r>
  <r>
    <x v="1"/>
    <x v="380"/>
    <x v="13"/>
    <x v="311"/>
    <x v="9"/>
    <s v="Y"/>
    <s v="A"/>
    <n v="30300"/>
    <n v="22.8"/>
    <n v="28100"/>
    <n v="20.399999999999999"/>
    <n v="0.76"/>
    <n v="3"/>
  </r>
  <r>
    <x v="1"/>
    <x v="381"/>
    <x v="13"/>
    <x v="312"/>
    <x v="9"/>
    <s v="Y"/>
    <s v="A"/>
    <n v="29000"/>
    <n v="23.4"/>
    <n v="27100"/>
    <n v="21.1"/>
    <n v="0.78"/>
    <n v="3"/>
  </r>
  <r>
    <x v="1"/>
    <x v="382"/>
    <x v="13"/>
    <x v="313"/>
    <x v="9"/>
    <s v="Y"/>
    <s v="A"/>
    <n v="30100"/>
    <n v="22"/>
    <n v="28600"/>
    <n v="20.3"/>
    <n v="0.81"/>
    <n v="3"/>
  </r>
  <r>
    <x v="1"/>
    <x v="383"/>
    <x v="15"/>
    <x v="314"/>
    <x v="10"/>
    <s v="Y"/>
    <s v="A"/>
    <n v="28400"/>
    <n v="25.1"/>
    <n v="25600"/>
    <n v="21.7"/>
    <n v="0.56000000000000005"/>
    <n v="1"/>
  </r>
  <r>
    <x v="1"/>
    <x v="384"/>
    <x v="15"/>
    <x v="315"/>
    <x v="10"/>
    <s v="Y"/>
    <s v="A"/>
    <n v="31600"/>
    <n v="22.7"/>
    <n v="29600"/>
    <n v="20.399999999999999"/>
    <n v="0.73"/>
    <n v="1"/>
  </r>
  <r>
    <x v="1"/>
    <x v="385"/>
    <x v="15"/>
    <x v="316"/>
    <x v="10"/>
    <s v="Y"/>
    <s v="A"/>
    <n v="27400"/>
    <n v="26.3"/>
    <n v="24000"/>
    <n v="21.9"/>
    <n v="0.46"/>
    <n v="3"/>
  </r>
  <r>
    <x v="1"/>
    <x v="386"/>
    <x v="15"/>
    <x v="315"/>
    <x v="10"/>
    <s v="Y"/>
    <s v="A"/>
    <n v="32400"/>
    <n v="24.2"/>
    <n v="30100"/>
    <n v="21.5"/>
    <n v="0.74"/>
    <n v="3"/>
  </r>
  <r>
    <x v="1"/>
    <x v="387"/>
    <x v="15"/>
    <x v="317"/>
    <x v="10"/>
    <s v="Y"/>
    <s v="A"/>
    <n v="32700"/>
    <n v="23.8"/>
    <n v="30300"/>
    <n v="21.1"/>
    <n v="0.74"/>
    <n v="3"/>
  </r>
  <r>
    <x v="1"/>
    <x v="388"/>
    <x v="2"/>
    <x v="318"/>
    <x v="11"/>
    <s v="Y"/>
    <s v="A"/>
    <n v="26900"/>
    <n v="27"/>
    <n v="22700"/>
    <n v="21.9"/>
    <n v="0.34"/>
    <n v="1"/>
  </r>
  <r>
    <x v="0"/>
    <x v="389"/>
    <x v="2"/>
    <x v="319"/>
    <x v="11"/>
    <s v="Y"/>
    <s v="G"/>
    <n v="27700"/>
    <n v="29"/>
    <n v="24100"/>
    <n v="24.4"/>
    <n v="0.35"/>
    <n v="1"/>
  </r>
  <r>
    <x v="1"/>
    <x v="390"/>
    <x v="2"/>
    <x v="320"/>
    <x v="11"/>
    <s v="Y"/>
    <s v="G"/>
    <n v="32400"/>
    <n v="23.2"/>
    <n v="29900"/>
    <n v="20.399999999999999"/>
    <n v="0.72"/>
    <n v="1"/>
  </r>
  <r>
    <x v="1"/>
    <x v="391"/>
    <x v="2"/>
    <x v="318"/>
    <x v="11"/>
    <s v="Y"/>
    <s v="A"/>
    <n v="26700"/>
    <n v="26.6"/>
    <n v="22600"/>
    <n v="21.6"/>
    <n v="0.34"/>
    <n v="3"/>
  </r>
  <r>
    <x v="0"/>
    <x v="392"/>
    <x v="2"/>
    <x v="319"/>
    <x v="11"/>
    <s v="Y"/>
    <s v="G"/>
    <n v="27600"/>
    <n v="28.5"/>
    <n v="24100"/>
    <n v="23.8"/>
    <n v="0.37"/>
    <n v="3"/>
  </r>
  <r>
    <x v="1"/>
    <x v="393"/>
    <x v="2"/>
    <x v="320"/>
    <x v="11"/>
    <s v="Y"/>
    <s v="G"/>
    <n v="32800"/>
    <n v="23.9"/>
    <n v="30300"/>
    <n v="21.2"/>
    <n v="0.72"/>
    <n v="3"/>
  </r>
  <r>
    <x v="1"/>
    <x v="394"/>
    <x v="32"/>
    <x v="321"/>
    <x v="12"/>
    <s v="Y"/>
    <m/>
    <n v="40108"/>
    <n v="24.6"/>
    <n v="37927"/>
    <n v="22.2"/>
    <n v="0.8"/>
    <n v="3"/>
  </r>
  <r>
    <x v="1"/>
    <x v="395"/>
    <x v="1"/>
    <x v="322"/>
    <x v="12"/>
    <m/>
    <m/>
    <n v="40976"/>
    <n v="24.8"/>
    <n v="38471"/>
    <n v="22.1"/>
    <n v="0.63"/>
    <n v="3"/>
  </r>
  <r>
    <x v="1"/>
    <x v="396"/>
    <x v="15"/>
    <x v="323"/>
    <x v="12"/>
    <s v="Y"/>
    <s v="G"/>
    <n v="42501"/>
    <n v="22.2"/>
    <n v="40097"/>
    <n v="20.3"/>
    <n v="0.81607491588433212"/>
    <n v="3"/>
  </r>
  <r>
    <x v="1"/>
    <x v="397"/>
    <x v="29"/>
    <x v="324"/>
    <x v="12"/>
    <s v="Y"/>
    <s v="A"/>
    <n v="40534"/>
    <n v="25.1"/>
    <n v="37916"/>
    <n v="22.2"/>
    <n v="0.78015986579168106"/>
    <n v="3"/>
  </r>
  <r>
    <x v="1"/>
    <x v="398"/>
    <x v="29"/>
    <x v="325"/>
    <x v="12"/>
    <s v="Y"/>
    <s v="PVC"/>
    <n v="43920"/>
    <n v="22.886920270974464"/>
    <n v="41252"/>
    <n v="20.54382470119522"/>
    <n v="0.8028005464480874"/>
    <n v="3"/>
  </r>
  <r>
    <x v="1"/>
    <x v="399"/>
    <x v="29"/>
    <x v="326"/>
    <x v="12"/>
    <s v="Y"/>
    <s v="guard 2 side"/>
    <n v="43454"/>
    <n v="23.8"/>
    <n v="41527"/>
    <n v="21.6"/>
    <n v="0.84"/>
    <n v="3"/>
  </r>
  <r>
    <x v="1"/>
    <x v="400"/>
    <x v="8"/>
    <x v="327"/>
    <x v="12"/>
    <s v="Y"/>
    <s v="A"/>
    <n v="43564"/>
    <n v="23.9"/>
    <n v="40676"/>
    <n v="21.1"/>
    <n v="0.76"/>
    <n v="3"/>
  </r>
  <r>
    <x v="1"/>
    <x v="401"/>
    <x v="8"/>
    <x v="328"/>
    <x v="12"/>
    <s v="Y"/>
    <s v="A"/>
    <n v="43495"/>
    <n v="24.6"/>
    <n v="40732"/>
    <n v="22"/>
    <n v="0.76"/>
    <n v="3"/>
  </r>
  <r>
    <x v="1"/>
    <x v="402"/>
    <x v="8"/>
    <x v="329"/>
    <x v="12"/>
    <s v="Y"/>
    <s v="A"/>
    <n v="46743"/>
    <n v="22.4"/>
    <n v="44366"/>
    <n v="20.3"/>
    <n v="0.81680821240105539"/>
    <n v="3"/>
  </r>
  <r>
    <x v="1"/>
    <x v="403"/>
    <x v="30"/>
    <x v="330"/>
    <x v="12"/>
    <s v="Y"/>
    <s v="PVC"/>
    <n v="43263"/>
    <n v="22.4"/>
    <n v="40892"/>
    <n v="20.399999999999999"/>
    <n v="0.79"/>
    <n v="3"/>
  </r>
  <r>
    <x v="1"/>
    <x v="404"/>
    <x v="30"/>
    <x v="331"/>
    <x v="12"/>
    <s v="Y"/>
    <s v="PVC"/>
    <n v="43369"/>
    <n v="23.3"/>
    <n v="40278"/>
    <n v="20.8"/>
    <n v="0.77"/>
    <n v="3"/>
  </r>
  <r>
    <x v="1"/>
    <x v="405"/>
    <x v="30"/>
    <x v="332"/>
    <x v="12"/>
    <s v="Y"/>
    <s v="PVC"/>
    <n v="41802"/>
    <n v="23.6"/>
    <n v="38838"/>
    <n v="21.3"/>
    <n v="0.71"/>
    <n v="3"/>
  </r>
  <r>
    <x v="1"/>
    <x v="406"/>
    <x v="30"/>
    <x v="333"/>
    <x v="12"/>
    <s v="Y"/>
    <s v="PVC"/>
    <n v="43920"/>
    <n v="22.9"/>
    <n v="41252"/>
    <n v="20.5"/>
    <n v="0.8"/>
    <n v="3"/>
  </r>
  <r>
    <x v="1"/>
    <x v="407"/>
    <x v="30"/>
    <x v="334"/>
    <x v="12"/>
    <s v="Y"/>
    <s v="guard 2 side"/>
    <n v="43454"/>
    <n v="23.8"/>
    <n v="41527"/>
    <n v="21.6"/>
    <n v="0.84"/>
    <n v="3"/>
  </r>
  <r>
    <x v="1"/>
    <x v="408"/>
    <x v="30"/>
    <x v="335"/>
    <x v="12"/>
    <s v="Y"/>
    <s v="PVC"/>
    <n v="40534"/>
    <n v="25.1"/>
    <n v="37916"/>
    <n v="22.2"/>
    <n v="0.78015986579168106"/>
    <n v="3"/>
  </r>
  <r>
    <x v="1"/>
    <x v="409"/>
    <x v="1"/>
    <x v="336"/>
    <x v="12"/>
    <s v="Y"/>
    <s v="P"/>
    <n v="40122"/>
    <n v="24.4"/>
    <n v="37894"/>
    <n v="21.9"/>
    <n v="0.83"/>
    <n v="3"/>
  </r>
  <r>
    <x v="1"/>
    <x v="410"/>
    <x v="1"/>
    <x v="337"/>
    <x v="12"/>
    <s v="Y"/>
    <s v="P"/>
    <n v="42865"/>
    <n v="22.8"/>
    <n v="40859"/>
    <n v="20.8"/>
    <n v="0.76"/>
    <n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4">
  <r>
    <x v="0"/>
    <s v="c10004"/>
    <x v="0"/>
    <x v="0"/>
    <s v="Panel"/>
    <x v="0"/>
    <n v="1"/>
    <s v="N"/>
    <n v="20200"/>
    <n v="25.5"/>
    <n v="20.399999999999999"/>
    <n v="0.79200000000000004"/>
    <n v="25.7"/>
    <n v="940"/>
  </r>
  <r>
    <x v="1"/>
    <s v="c10009"/>
    <x v="0"/>
    <x v="1"/>
    <s v="Panel"/>
    <x v="0"/>
    <n v="1"/>
    <s v="N"/>
    <n v="20800"/>
    <n v="23.9"/>
    <n v="21.6"/>
    <n v="0.86899999999999999"/>
    <n v="24.9"/>
    <n v="960"/>
  </r>
  <r>
    <x v="1"/>
    <s v="c10007"/>
    <x v="0"/>
    <x v="2"/>
    <s v="Panel"/>
    <x v="0"/>
    <n v="1"/>
    <s v="N"/>
    <n v="18300"/>
    <n v="26.3"/>
    <n v="16.600000000000001"/>
    <n v="0.69499999999999995"/>
    <n v="23.9"/>
    <n v="800"/>
  </r>
  <r>
    <x v="1"/>
    <s v="c10003"/>
    <x v="0"/>
    <x v="3"/>
    <s v="Panel"/>
    <x v="0"/>
    <n v="3"/>
    <s v="N"/>
    <n v="19100"/>
    <n v="26.5"/>
    <n v="18.100000000000001"/>
    <n v="0.72199999999999998"/>
    <n v="25"/>
    <n v="930"/>
  </r>
  <r>
    <x v="1"/>
    <s v="c10002"/>
    <x v="0"/>
    <x v="4"/>
    <s v="Panel"/>
    <x v="1"/>
    <n v="3"/>
    <s v="N"/>
    <n v="25600"/>
    <n v="24.2"/>
    <n v="25.9"/>
    <n v="1.0589999999999999"/>
    <n v="24.4"/>
    <n v="800"/>
  </r>
  <r>
    <x v="1"/>
    <s v="c16051A"/>
    <x v="1"/>
    <x v="5"/>
    <s v="Panel"/>
    <x v="2"/>
    <n v="1"/>
    <s v="N"/>
    <n v="20500"/>
    <n v="26.5"/>
    <n v="18"/>
    <n v="0.77100000000000002"/>
    <n v="23.4"/>
    <n v="760"/>
  </r>
  <r>
    <x v="1"/>
    <s v="c09040ag"/>
    <x v="2"/>
    <x v="6"/>
    <s v="Box"/>
    <x v="3"/>
    <n v="3"/>
    <s v="N"/>
    <n v="12140"/>
    <n v="19"/>
    <n v="13.1"/>
    <n v="0.64"/>
    <n v="20.5"/>
    <n v="1120"/>
  </r>
  <r>
    <x v="1"/>
    <s v="c16049A"/>
    <x v="2"/>
    <x v="7"/>
    <s v="Panel"/>
    <x v="2"/>
    <n v="3"/>
    <s v="N"/>
    <n v="21900"/>
    <n v="25"/>
    <n v="20.6"/>
    <n v="0.877"/>
    <n v="23.5"/>
    <n v="860"/>
  </r>
  <r>
    <x v="0"/>
    <s v="c11196"/>
    <x v="3"/>
    <x v="8"/>
    <s v="Panel"/>
    <x v="3"/>
    <n v="1"/>
    <s v="N"/>
    <n v="12340"/>
    <n v="23.7"/>
    <n v="12.5"/>
    <n v="0.52"/>
    <n v="24"/>
    <n v="960"/>
  </r>
  <r>
    <x v="1"/>
    <s v="c11197"/>
    <x v="3"/>
    <x v="9"/>
    <s v="Panel"/>
    <x v="3"/>
    <n v="1"/>
    <s v="N"/>
    <n v="13800"/>
    <n v="18.3"/>
    <n v="15.7"/>
    <n v="0.755"/>
    <n v="20.7"/>
    <n v="1200"/>
  </r>
  <r>
    <x v="1"/>
    <s v="c11195"/>
    <x v="3"/>
    <x v="10"/>
    <s v="Panel"/>
    <x v="3"/>
    <n v="1"/>
    <s v="N"/>
    <n v="16260"/>
    <n v="14.5"/>
    <n v="21.8"/>
    <n v="1.1240000000000001"/>
    <n v="19.399999999999999"/>
    <n v="1260"/>
  </r>
  <r>
    <x v="1"/>
    <s v="c09238"/>
    <x v="3"/>
    <x v="11"/>
    <s v="Panel"/>
    <x v="3"/>
    <n v="1"/>
    <s v="N"/>
    <n v="10940"/>
    <n v="22.1"/>
    <n v="10.199999999999999"/>
    <n v="0.495"/>
    <n v="20.7"/>
    <n v="790"/>
  </r>
  <r>
    <x v="0"/>
    <s v="c09239"/>
    <x v="3"/>
    <x v="12"/>
    <s v="Panel"/>
    <x v="3"/>
    <n v="1"/>
    <s v="N"/>
    <n v="10350"/>
    <n v="25.4"/>
    <n v="9.16"/>
    <n v="0.40799999999999997"/>
    <n v="22.4"/>
    <n v="720"/>
  </r>
  <r>
    <x v="0"/>
    <s v="c09244"/>
    <x v="3"/>
    <x v="13"/>
    <s v="Panel"/>
    <x v="3"/>
    <n v="1"/>
    <s v="N"/>
    <n v="11280"/>
    <n v="21.9"/>
    <n v="10.8"/>
    <n v="0.51600000000000001"/>
    <n v="21"/>
    <n v="1010"/>
  </r>
  <r>
    <x v="0"/>
    <s v="c09245"/>
    <x v="3"/>
    <x v="14"/>
    <s v="Panel"/>
    <x v="3"/>
    <n v="1"/>
    <s v="N"/>
    <n v="10880"/>
    <n v="23.2"/>
    <n v="10.1"/>
    <n v="0.46800000000000003"/>
    <n v="21.6"/>
    <n v="960"/>
  </r>
  <r>
    <x v="1"/>
    <s v="C09222"/>
    <x v="3"/>
    <x v="15"/>
    <s v="Panel"/>
    <x v="4"/>
    <n v="1"/>
    <s v="N"/>
    <n v="22400"/>
    <n v="26.3"/>
    <n v="20.3"/>
    <n v="0.85199999999999998"/>
    <n v="23.8"/>
    <n v="720"/>
  </r>
  <r>
    <x v="1"/>
    <s v="C09225"/>
    <x v="3"/>
    <x v="16"/>
    <s v="Panel"/>
    <x v="4"/>
    <n v="1"/>
    <s v="N"/>
    <n v="22600"/>
    <n v="26.2"/>
    <n v="20.6"/>
    <n v="0.86299999999999999"/>
    <n v="23.8"/>
    <n v="790"/>
  </r>
  <r>
    <x v="0"/>
    <s v="c09210"/>
    <x v="3"/>
    <x v="17"/>
    <s v="Panel"/>
    <x v="4"/>
    <n v="1"/>
    <s v="N"/>
    <n v="21800"/>
    <n v="28.6"/>
    <n v="19.399999999999999"/>
    <n v="0.76100000000000001"/>
    <n v="25.5"/>
    <n v="700"/>
  </r>
  <r>
    <x v="1"/>
    <s v="c09237"/>
    <x v="3"/>
    <x v="18"/>
    <s v="Panel"/>
    <x v="4"/>
    <n v="1"/>
    <s v="N"/>
    <n v="24500"/>
    <n v="22.8"/>
    <n v="24.9"/>
    <n v="1.0740000000000001"/>
    <n v="23.2"/>
    <n v="840"/>
  </r>
  <r>
    <x v="0"/>
    <s v="c09236"/>
    <x v="3"/>
    <x v="19"/>
    <s v="Panel"/>
    <x v="4"/>
    <n v="1"/>
    <s v="N"/>
    <n v="23400"/>
    <n v="26.1"/>
    <n v="22.6"/>
    <n v="0.89800000000000002"/>
    <n v="25.2"/>
    <n v="810"/>
  </r>
  <r>
    <x v="1"/>
    <s v="c11187"/>
    <x v="3"/>
    <x v="20"/>
    <s v="Panel"/>
    <x v="5"/>
    <n v="1"/>
    <s v="N"/>
    <n v="25400"/>
    <n v="25.5"/>
    <n v="23.9"/>
    <n v="0.996"/>
    <n v="24"/>
    <n v="760"/>
  </r>
  <r>
    <x v="1"/>
    <s v="c11186"/>
    <x v="3"/>
    <x v="21"/>
    <s v="Panel"/>
    <x v="5"/>
    <n v="1"/>
    <s v="N"/>
    <n v="27400"/>
    <n v="23.3"/>
    <n v="27.8"/>
    <n v="1.177"/>
    <n v="23.6"/>
    <n v="790"/>
  </r>
  <r>
    <x v="0"/>
    <s v="c11181"/>
    <x v="3"/>
    <x v="22"/>
    <s v="Panel"/>
    <x v="5"/>
    <n v="1"/>
    <s v="N"/>
    <n v="25300"/>
    <n v="27.1"/>
    <n v="23.8"/>
    <n v="0.93500000000000005"/>
    <n v="25.4"/>
    <n v="780"/>
  </r>
  <r>
    <x v="1"/>
    <s v="c11180"/>
    <x v="3"/>
    <x v="23"/>
    <s v="Panel"/>
    <x v="5"/>
    <n v="1"/>
    <s v="N"/>
    <n v="28300"/>
    <n v="22.4"/>
    <n v="29.8"/>
    <n v="1.266"/>
    <n v="23.5"/>
    <n v="850"/>
  </r>
  <r>
    <x v="1"/>
    <s v="c11185"/>
    <x v="3"/>
    <x v="24"/>
    <s v="Panel"/>
    <x v="5"/>
    <n v="1"/>
    <s v="N"/>
    <n v="26600"/>
    <n v="24.8"/>
    <n v="26.3"/>
    <n v="1.071"/>
    <n v="24.5"/>
    <n v="850"/>
  </r>
  <r>
    <x v="0"/>
    <s v="c11192"/>
    <x v="4"/>
    <x v="8"/>
    <s v="Panel"/>
    <x v="3"/>
    <n v="3"/>
    <s v="N"/>
    <n v="11920"/>
    <n v="21.5"/>
    <n v="11.7"/>
    <n v="0.55500000000000005"/>
    <n v="21.1"/>
    <n v="970"/>
  </r>
  <r>
    <x v="1"/>
    <s v="c11193"/>
    <x v="4"/>
    <x v="9"/>
    <s v="Panel"/>
    <x v="3"/>
    <n v="3"/>
    <s v="N"/>
    <n v="13730"/>
    <n v="17.100000000000001"/>
    <n v="15.5"/>
    <n v="0.80100000000000005"/>
    <n v="19.399999999999999"/>
    <n v="1120"/>
  </r>
  <r>
    <x v="0"/>
    <s v="c09241"/>
    <x v="4"/>
    <x v="11"/>
    <s v="Panel"/>
    <x v="3"/>
    <n v="3"/>
    <s v="N"/>
    <n v="10250"/>
    <n v="25.2"/>
    <n v="8.98"/>
    <n v="0.40699999999999997"/>
    <n v="22.1"/>
    <n v="730"/>
  </r>
  <r>
    <x v="0"/>
    <s v="c09240"/>
    <x v="4"/>
    <x v="12"/>
    <s v="Panel"/>
    <x v="3"/>
    <n v="3"/>
    <s v="N"/>
    <n v="11310"/>
    <n v="24"/>
    <n v="10.9"/>
    <n v="0.47199999999999998"/>
    <n v="23.1"/>
    <n v="660"/>
  </r>
  <r>
    <x v="1"/>
    <s v="c09242"/>
    <x v="4"/>
    <x v="13"/>
    <s v="Panel"/>
    <x v="3"/>
    <n v="3"/>
    <s v="N"/>
    <n v="11120"/>
    <n v="21.1"/>
    <n v="10.6"/>
    <n v="0.52700000000000002"/>
    <n v="20"/>
    <n v="1010"/>
  </r>
  <r>
    <x v="0"/>
    <s v="c09243"/>
    <x v="4"/>
    <x v="14"/>
    <s v="Panel"/>
    <x v="3"/>
    <n v="3"/>
    <s v="N"/>
    <n v="10970"/>
    <n v="22.5"/>
    <n v="10.199999999999999"/>
    <n v="0.48699999999999999"/>
    <n v="21"/>
    <n v="920"/>
  </r>
  <r>
    <x v="1"/>
    <s v="C09218"/>
    <x v="4"/>
    <x v="25"/>
    <s v="Panel"/>
    <x v="4"/>
    <n v="3"/>
    <s v="N"/>
    <n v="23900"/>
    <n v="24.1"/>
    <n v="23"/>
    <n v="0.99299999999999999"/>
    <n v="23.2"/>
    <n v="750"/>
  </r>
  <r>
    <x v="1"/>
    <s v="C09219"/>
    <x v="4"/>
    <x v="15"/>
    <s v="Panel"/>
    <x v="4"/>
    <n v="3"/>
    <s v="N"/>
    <n v="22400"/>
    <n v="26.8"/>
    <n v="20.399999999999999"/>
    <n v="0.83699999999999997"/>
    <n v="24.4"/>
    <n v="750"/>
  </r>
  <r>
    <x v="1"/>
    <s v="c09228"/>
    <x v="4"/>
    <x v="16"/>
    <s v="Panel"/>
    <x v="4"/>
    <n v="3"/>
    <s v="N"/>
    <n v="22600"/>
    <n v="26.2"/>
    <n v="21.1"/>
    <n v="0.86199999999999999"/>
    <n v="24.5"/>
    <n v="800"/>
  </r>
  <r>
    <x v="1"/>
    <s v="c09217"/>
    <x v="4"/>
    <x v="26"/>
    <s v="Panel"/>
    <x v="4"/>
    <n v="3"/>
    <s v="N"/>
    <n v="24400"/>
    <n v="23.4"/>
    <n v="24.3"/>
    <n v="1.044"/>
    <n v="23.3"/>
    <n v="790"/>
  </r>
  <r>
    <x v="1"/>
    <s v="c09215"/>
    <x v="4"/>
    <x v="17"/>
    <s v="Panel"/>
    <x v="4"/>
    <n v="3"/>
    <s v="N"/>
    <n v="21300"/>
    <n v="27.7"/>
    <n v="18.5"/>
    <n v="0.77"/>
    <n v="24.1"/>
    <n v="670"/>
  </r>
  <r>
    <x v="1"/>
    <s v="c09230"/>
    <x v="4"/>
    <x v="18"/>
    <s v="Panel"/>
    <x v="4"/>
    <n v="3"/>
    <s v="N"/>
    <n v="24400"/>
    <n v="23.7"/>
    <n v="24.5"/>
    <n v="1.03"/>
    <n v="23.8"/>
    <n v="950"/>
  </r>
  <r>
    <x v="0"/>
    <s v="c09231"/>
    <x v="4"/>
    <x v="27"/>
    <s v="Panel"/>
    <x v="4"/>
    <n v="3"/>
    <s v="N"/>
    <n v="23000"/>
    <n v="26.5"/>
    <n v="21.8"/>
    <n v="0.86699999999999999"/>
    <n v="25.2"/>
    <n v="850"/>
  </r>
  <r>
    <x v="1"/>
    <s v="c11182"/>
    <x v="4"/>
    <x v="22"/>
    <s v="Panel"/>
    <x v="5"/>
    <n v="3"/>
    <s v="N"/>
    <n v="25100"/>
    <n v="26.6"/>
    <n v="23.3"/>
    <n v="0.94199999999999995"/>
    <n v="24.8"/>
    <n v="790"/>
  </r>
  <r>
    <x v="1"/>
    <s v="c11184"/>
    <x v="4"/>
    <x v="23"/>
    <s v="Panel"/>
    <x v="5"/>
    <n v="3"/>
    <s v="N"/>
    <n v="28600"/>
    <n v="22.9"/>
    <n v="30.4"/>
    <n v="1.2470000000000001"/>
    <n v="24.3"/>
    <n v="930"/>
  </r>
  <r>
    <x v="1"/>
    <s v="c11183"/>
    <x v="4"/>
    <x v="24"/>
    <s v="Panel"/>
    <x v="5"/>
    <n v="3"/>
    <s v="N"/>
    <n v="26200"/>
    <n v="24.1"/>
    <n v="25.6"/>
    <n v="1.089"/>
    <n v="23.5"/>
    <n v="760"/>
  </r>
  <r>
    <x v="0"/>
    <s v="c15042"/>
    <x v="5"/>
    <x v="28"/>
    <s v="Basket"/>
    <x v="3"/>
    <n v="3"/>
    <s v="Y"/>
    <n v="9800"/>
    <n v="22.8"/>
    <n v="9.0500000000000007"/>
    <n v="0.43"/>
    <n v="21.1"/>
    <n v="1110"/>
  </r>
  <r>
    <x v="1"/>
    <s v="c16025"/>
    <x v="5"/>
    <x v="29"/>
    <s v="Panel"/>
    <x v="5"/>
    <n v="3"/>
    <s v="N"/>
    <n v="22900"/>
    <n v="26.3"/>
    <n v="20.32"/>
    <n v="0.871"/>
    <n v="23.3"/>
    <n v="890"/>
  </r>
  <r>
    <x v="1"/>
    <s v="c07286"/>
    <x v="6"/>
    <x v="30"/>
    <s v="Panel"/>
    <x v="3"/>
    <n v="3"/>
    <s v="N"/>
    <n v="11730"/>
    <n v="20.3"/>
    <n v="11.9"/>
    <n v="0.57699999999999996"/>
    <n v="20.6"/>
    <n v="1120"/>
  </r>
  <r>
    <x v="1"/>
    <s v="c14032"/>
    <x v="6"/>
    <x v="31"/>
    <s v="Panel"/>
    <x v="4"/>
    <n v="1"/>
    <s v="N"/>
    <n v="26700"/>
    <n v="20.7"/>
    <n v="29.9"/>
    <n v="1.2929999999999999"/>
    <n v="23.1"/>
    <n v="1030"/>
  </r>
  <r>
    <x v="0"/>
    <s v="c13219"/>
    <x v="6"/>
    <x v="32"/>
    <s v="Panel"/>
    <x v="4"/>
    <n v="1"/>
    <s v="N"/>
    <n v="22700"/>
    <n v="28.3"/>
    <n v="21.2"/>
    <n v="0.80100000000000005"/>
    <n v="26.4"/>
    <n v="800"/>
  </r>
  <r>
    <x v="1"/>
    <s v="c07284"/>
    <x v="6"/>
    <x v="33"/>
    <s v="Panel"/>
    <x v="4"/>
    <n v="1"/>
    <s v="N"/>
    <n v="23300"/>
    <n v="25.1"/>
    <n v="22.3"/>
    <n v="0.92700000000000005"/>
    <n v="24"/>
    <n v="930"/>
  </r>
  <r>
    <x v="0"/>
    <s v="c13218"/>
    <x v="6"/>
    <x v="34"/>
    <s v="Panel"/>
    <x v="4"/>
    <n v="1"/>
    <s v="N"/>
    <n v="22700"/>
    <n v="29.2"/>
    <n v="21.3"/>
    <n v="0.78"/>
    <n v="27.3"/>
    <n v="800"/>
  </r>
  <r>
    <x v="1"/>
    <s v="c14030"/>
    <x v="6"/>
    <x v="35"/>
    <s v="Panel"/>
    <x v="4"/>
    <n v="3"/>
    <s v="N"/>
    <n v="25000"/>
    <n v="22.4"/>
    <n v="26.3"/>
    <n v="1.1180000000000001"/>
    <n v="23.5"/>
    <n v="930"/>
  </r>
  <r>
    <x v="0"/>
    <s v="c13224"/>
    <x v="6"/>
    <x v="36"/>
    <s v="Panel"/>
    <x v="4"/>
    <n v="3"/>
    <s v="N"/>
    <n v="22700"/>
    <n v="28.9"/>
    <n v="21.1"/>
    <n v="0.78500000000000003"/>
    <n v="26.8"/>
    <n v="820"/>
  </r>
  <r>
    <x v="1"/>
    <s v="c14026"/>
    <x v="6"/>
    <x v="37"/>
    <s v="Panel"/>
    <x v="4"/>
    <n v="3"/>
    <s v="N"/>
    <n v="22900"/>
    <n v="24.5"/>
    <n v="22.1"/>
    <n v="0.93700000000000006"/>
    <n v="23.6"/>
    <n v="860"/>
  </r>
  <r>
    <x v="0"/>
    <s v="c07285"/>
    <x v="6"/>
    <x v="38"/>
    <s v="Panel"/>
    <x v="4"/>
    <n v="3"/>
    <s v="N"/>
    <n v="23200"/>
    <n v="27.6"/>
    <n v="22.2"/>
    <n v="0.84"/>
    <n v="26.4"/>
    <n v="1010"/>
  </r>
  <r>
    <x v="1"/>
    <s v="c15229"/>
    <x v="7"/>
    <x v="39"/>
    <s v="Panel"/>
    <x v="3"/>
    <n v="1"/>
    <s v="N"/>
    <n v="10000"/>
    <n v="21.4"/>
    <n v="8.7799999999999994"/>
    <n v="0.46800000000000003"/>
    <n v="18.8"/>
    <n v="680"/>
  </r>
  <r>
    <x v="1"/>
    <s v="c08010"/>
    <x v="7"/>
    <x v="40"/>
    <s v="Panel"/>
    <x v="3"/>
    <n v="1"/>
    <s v="N"/>
    <n v="10430"/>
    <n v="21"/>
    <n v="9.36"/>
    <n v="0.497"/>
    <n v="18.8"/>
    <n v="780"/>
  </r>
  <r>
    <x v="1"/>
    <s v="c15223"/>
    <x v="7"/>
    <x v="41"/>
    <s v="Panel"/>
    <x v="3"/>
    <n v="1"/>
    <s v="N"/>
    <n v="10740"/>
    <n v="20.9"/>
    <n v="10.1"/>
    <n v="0.51400000000000001"/>
    <n v="19.7"/>
    <n v="800"/>
  </r>
  <r>
    <x v="1"/>
    <s v="c16422"/>
    <x v="7"/>
    <x v="42"/>
    <s v="Panel"/>
    <x v="3"/>
    <n v="1"/>
    <s v="N"/>
    <n v="10520"/>
    <n v="21.5"/>
    <n v="9.7799999999999994"/>
    <n v="0.49"/>
    <n v="20"/>
    <n v="750"/>
  </r>
  <r>
    <x v="1"/>
    <s v="c09021"/>
    <x v="7"/>
    <x v="43"/>
    <s v="Box"/>
    <x v="3"/>
    <n v="3"/>
    <s v="Y"/>
    <n v="10320"/>
    <n v="21"/>
    <n v="9.68"/>
    <n v="0.49099999999999999"/>
    <n v="19.7"/>
    <n v="880"/>
  </r>
  <r>
    <x v="0"/>
    <s v="c15225"/>
    <x v="7"/>
    <x v="44"/>
    <s v="Panel"/>
    <x v="3"/>
    <n v="3"/>
    <s v="N"/>
    <n v="10540"/>
    <n v="23.5"/>
    <n v="9.64"/>
    <n v="0.44800000000000001"/>
    <n v="21.5"/>
    <n v="700"/>
  </r>
  <r>
    <x v="1"/>
    <s v="c15228"/>
    <x v="7"/>
    <x v="45"/>
    <s v="Panel"/>
    <x v="3"/>
    <n v="3"/>
    <s v="N"/>
    <n v="13170"/>
    <n v="17.2"/>
    <n v="15.1"/>
    <n v="0.76700000000000002"/>
    <n v="19.600000000000001"/>
    <n v="900"/>
  </r>
  <r>
    <x v="1"/>
    <s v="c08007"/>
    <x v="7"/>
    <x v="46"/>
    <s v="Panel"/>
    <x v="3"/>
    <n v="3"/>
    <s v="N"/>
    <n v="10420"/>
    <n v="21.8"/>
    <n v="9.2899999999999991"/>
    <n v="0.47799999999999998"/>
    <n v="19.399999999999999"/>
    <n v="820"/>
  </r>
  <r>
    <x v="0"/>
    <s v="c15224"/>
    <x v="7"/>
    <x v="47"/>
    <s v="Panel"/>
    <x v="3"/>
    <n v="3"/>
    <s v="N"/>
    <n v="10560"/>
    <n v="24.2"/>
    <n v="9.77"/>
    <n v="0.437"/>
    <n v="22.4"/>
    <n v="790"/>
  </r>
  <r>
    <x v="1"/>
    <s v="c16433"/>
    <x v="7"/>
    <x v="48"/>
    <s v="Box"/>
    <x v="3"/>
    <n v="3"/>
    <s v="Y"/>
    <n v="9810"/>
    <n v="21.8"/>
    <n v="8.42"/>
    <n v="0.44900000000000001"/>
    <n v="18.8"/>
    <n v="770"/>
  </r>
  <r>
    <x v="1"/>
    <s v="c14053"/>
    <x v="7"/>
    <x v="49"/>
    <s v="Panel"/>
    <x v="6"/>
    <n v="1"/>
    <s v="N"/>
    <n v="23800"/>
    <n v="21.7"/>
    <n v="25.7"/>
    <n v="1.097"/>
    <n v="23.4"/>
    <n v="1110"/>
  </r>
  <r>
    <x v="1"/>
    <s v="c14052"/>
    <x v="7"/>
    <x v="50"/>
    <s v="Panel"/>
    <x v="6"/>
    <n v="1"/>
    <s v="N"/>
    <n v="22700"/>
    <n v="23.9"/>
    <n v="23.5"/>
    <n v="0.95099999999999996"/>
    <n v="24.7"/>
    <n v="1090"/>
  </r>
  <r>
    <x v="1"/>
    <s v="c14050"/>
    <x v="7"/>
    <x v="51"/>
    <s v="Panel"/>
    <x v="6"/>
    <n v="1"/>
    <s v="N"/>
    <n v="23700"/>
    <n v="22.9"/>
    <n v="25.3"/>
    <n v="1.0349999999999999"/>
    <n v="24.4"/>
    <n v="1110"/>
  </r>
  <r>
    <x v="1"/>
    <s v="c14047"/>
    <x v="7"/>
    <x v="52"/>
    <s v="Panel"/>
    <x v="6"/>
    <n v="1"/>
    <s v="N"/>
    <n v="24200"/>
    <n v="21.1"/>
    <n v="26.4"/>
    <n v="1.1439999999999999"/>
    <n v="23.1"/>
    <n v="1070"/>
  </r>
  <r>
    <x v="0"/>
    <s v="c14041"/>
    <x v="7"/>
    <x v="53"/>
    <s v="Panel"/>
    <x v="6"/>
    <n v="3"/>
    <s v="N"/>
    <n v="23000"/>
    <n v="27.7"/>
    <n v="24.7"/>
    <n v="0.82799999999999996"/>
    <n v="29.8"/>
    <n v="1050"/>
  </r>
  <r>
    <x v="1"/>
    <s v="c14044"/>
    <x v="7"/>
    <x v="54"/>
    <s v="Panel"/>
    <x v="6"/>
    <n v="3"/>
    <s v="N"/>
    <n v="24100"/>
    <n v="21.3"/>
    <n v="26.8"/>
    <n v="1.1299999999999999"/>
    <n v="23.7"/>
    <n v="1140"/>
  </r>
  <r>
    <x v="1"/>
    <s v="c14046"/>
    <x v="7"/>
    <x v="55"/>
    <s v="Panel"/>
    <x v="6"/>
    <n v="3"/>
    <s v="N"/>
    <n v="24400"/>
    <n v="20.7"/>
    <n v="27.3"/>
    <n v="1.179"/>
    <n v="23.2"/>
    <n v="1050"/>
  </r>
  <r>
    <x v="1"/>
    <s v="c16417"/>
    <x v="7"/>
    <x v="56"/>
    <s v="Panel"/>
    <x v="6"/>
    <n v="3"/>
    <s v="N"/>
    <n v="23300"/>
    <n v="22.6"/>
    <n v="24.7"/>
    <n v="1.0309999999999999"/>
    <n v="24"/>
    <n v="1060"/>
  </r>
  <r>
    <x v="1"/>
    <s v="c15244"/>
    <x v="7"/>
    <x v="57"/>
    <s v="Panel"/>
    <x v="5"/>
    <n v="1"/>
    <s v="N"/>
    <n v="29600"/>
    <n v="21.1"/>
    <n v="32.5"/>
    <n v="1.405"/>
    <n v="23.1"/>
    <n v="1160"/>
  </r>
  <r>
    <x v="1"/>
    <s v="c16241"/>
    <x v="7"/>
    <x v="58"/>
    <s v="Panel"/>
    <x v="5"/>
    <n v="1"/>
    <s v="N"/>
    <n v="24400"/>
    <n v="25.1"/>
    <n v="22.4"/>
    <n v="0.97299999999999998"/>
    <n v="23.1"/>
    <n v="930"/>
  </r>
  <r>
    <x v="1"/>
    <s v="c14067"/>
    <x v="7"/>
    <x v="59"/>
    <s v="Panel"/>
    <x v="5"/>
    <n v="3"/>
    <s v="N"/>
    <n v="30600"/>
    <n v="21"/>
    <n v="35.700000000000003"/>
    <n v="1.4550000000000001"/>
    <n v="24.5"/>
    <n v="1210"/>
  </r>
  <r>
    <x v="1"/>
    <s v="c14271"/>
    <x v="7"/>
    <x v="60"/>
    <s v="Panel"/>
    <x v="5"/>
    <n v="3"/>
    <s v="N"/>
    <n v="28000"/>
    <n v="22.4"/>
    <n v="29.2"/>
    <n v="1.2470000000000001"/>
    <n v="23.4"/>
    <n v="1100"/>
  </r>
  <r>
    <x v="1"/>
    <s v="c14279"/>
    <x v="7"/>
    <x v="61"/>
    <s v="Panel"/>
    <x v="5"/>
    <n v="3"/>
    <s v="N"/>
    <n v="28000"/>
    <n v="23"/>
    <n v="29.3"/>
    <n v="1.214"/>
    <n v="24.1"/>
    <n v="1040"/>
  </r>
  <r>
    <x v="0"/>
    <s v="c14068"/>
    <x v="7"/>
    <x v="62"/>
    <s v="Panel"/>
    <x v="5"/>
    <n v="3"/>
    <s v="N"/>
    <n v="30600"/>
    <n v="21.4"/>
    <n v="35.799999999999997"/>
    <n v="1.4319999999999999"/>
    <n v="25"/>
    <n v="1210"/>
  </r>
  <r>
    <x v="1"/>
    <s v="c14275"/>
    <x v="7"/>
    <x v="63"/>
    <s v="Panel"/>
    <x v="5"/>
    <n v="3"/>
    <s v="N"/>
    <n v="29000"/>
    <n v="22"/>
    <n v="31.4"/>
    <n v="1.319"/>
    <n v="23.8"/>
    <n v="1040"/>
  </r>
  <r>
    <x v="0"/>
    <s v="c05271"/>
    <x v="8"/>
    <x v="64"/>
    <s v="Panel"/>
    <x v="3"/>
    <n v="1"/>
    <s v="N"/>
    <n v="11970"/>
    <n v="20.2"/>
    <n v="12.5"/>
    <n v="0.59199999999999997"/>
    <n v="21.2"/>
    <n v="1160"/>
  </r>
  <r>
    <x v="1"/>
    <s v="c05276"/>
    <x v="8"/>
    <x v="65"/>
    <s v="Box"/>
    <x v="3"/>
    <n v="1"/>
    <s v="N"/>
    <n v="11170"/>
    <n v="19.7"/>
    <n v="10.9"/>
    <n v="0.56599999999999995"/>
    <n v="19.2"/>
    <n v="980"/>
  </r>
  <r>
    <x v="1"/>
    <s v="c08061"/>
    <x v="8"/>
    <x v="66"/>
    <s v="Panel"/>
    <x v="3"/>
    <n v="1"/>
    <s v="N"/>
    <n v="11520"/>
    <n v="20"/>
    <n v="11.7"/>
    <n v="0.57599999999999996"/>
    <n v="20.399999999999999"/>
    <n v="1160"/>
  </r>
  <r>
    <x v="1"/>
    <s v="c12033"/>
    <x v="8"/>
    <x v="67"/>
    <s v="Box"/>
    <x v="3"/>
    <n v="1"/>
    <s v="N"/>
    <n v="14410"/>
    <n v="14.6"/>
    <n v="18.5"/>
    <n v="0.98399999999999999"/>
    <n v="18.8"/>
    <n v="1140"/>
  </r>
  <r>
    <x v="1"/>
    <s v="c12027"/>
    <x v="8"/>
    <x v="68"/>
    <s v="Box"/>
    <x v="3"/>
    <n v="1"/>
    <s v="N"/>
    <n v="11850"/>
    <n v="19.100000000000001"/>
    <n v="12.6"/>
    <n v="0.61899999999999999"/>
    <n v="20.3"/>
    <n v="980"/>
  </r>
  <r>
    <x v="1"/>
    <s v="c05268"/>
    <x v="8"/>
    <x v="69"/>
    <s v="Panel"/>
    <x v="0"/>
    <n v="1"/>
    <s v="N"/>
    <n v="24200"/>
    <n v="21.2"/>
    <n v="27.9"/>
    <n v="1.1419999999999999"/>
    <n v="24.5"/>
    <n v="1220"/>
  </r>
  <r>
    <x v="1"/>
    <s v="c05266"/>
    <x v="8"/>
    <x v="70"/>
    <s v="Panel"/>
    <x v="0"/>
    <n v="1"/>
    <s v="N"/>
    <n v="24900"/>
    <n v="20.8"/>
    <n v="29.7"/>
    <n v="1.1990000000000001"/>
    <n v="24.7"/>
    <n v="1260"/>
  </r>
  <r>
    <x v="1"/>
    <s v="c05267"/>
    <x v="8"/>
    <x v="71"/>
    <s v="Panel"/>
    <x v="0"/>
    <n v="1"/>
    <s v="N"/>
    <n v="23700"/>
    <n v="21.5"/>
    <n v="26.9"/>
    <n v="1.1040000000000001"/>
    <n v="24.3"/>
    <n v="1170"/>
  </r>
  <r>
    <x v="1"/>
    <s v="c05259"/>
    <x v="8"/>
    <x v="72"/>
    <s v="Panel"/>
    <x v="7"/>
    <n v="1"/>
    <s v="N"/>
    <n v="25900"/>
    <n v="21.2"/>
    <n v="28.8"/>
    <n v="1.22"/>
    <n v="23.6"/>
    <n v="1140"/>
  </r>
  <r>
    <x v="1"/>
    <s v="c08065"/>
    <x v="9"/>
    <x v="73"/>
    <s v="Panel"/>
    <x v="3"/>
    <n v="3"/>
    <s v="N"/>
    <n v="11870"/>
    <n v="19.399999999999999"/>
    <n v="12.6"/>
    <n v="0.61299999999999999"/>
    <n v="20.6"/>
    <n v="1150"/>
  </r>
  <r>
    <x v="0"/>
    <s v="c08062"/>
    <x v="9"/>
    <x v="74"/>
    <s v="Panel"/>
    <x v="3"/>
    <n v="3"/>
    <s v="N"/>
    <n v="11450"/>
    <n v="21.2"/>
    <n v="11.6"/>
    <n v="0.53900000000000003"/>
    <n v="21.6"/>
    <n v="1160"/>
  </r>
  <r>
    <x v="1"/>
    <s v="c08064"/>
    <x v="9"/>
    <x v="75"/>
    <s v="Panel"/>
    <x v="3"/>
    <n v="3"/>
    <s v="N"/>
    <n v="10610"/>
    <n v="21"/>
    <n v="10.1"/>
    <n v="0.505"/>
    <n v="20"/>
    <n v="1080"/>
  </r>
  <r>
    <x v="0"/>
    <s v="c05264"/>
    <x v="9"/>
    <x v="76"/>
    <s v="Panel"/>
    <x v="0"/>
    <n v="3"/>
    <s v="N"/>
    <n v="24700"/>
    <n v="21.5"/>
    <n v="29.2"/>
    <n v="1.151"/>
    <n v="25.4"/>
    <n v="1270"/>
  </r>
  <r>
    <x v="0"/>
    <s v="c08068"/>
    <x v="9"/>
    <x v="77"/>
    <s v="Panel"/>
    <x v="0"/>
    <n v="3"/>
    <s v="N"/>
    <n v="23500"/>
    <n v="21.2"/>
    <n v="27.9"/>
    <n v="1.109"/>
    <n v="25.2"/>
    <n v="1310"/>
  </r>
  <r>
    <x v="1"/>
    <s v="c05262"/>
    <x v="9"/>
    <x v="78"/>
    <s v="Panel"/>
    <x v="7"/>
    <n v="3"/>
    <s v="N"/>
    <n v="28000"/>
    <n v="19.399999999999999"/>
    <n v="33.6"/>
    <n v="1.4410000000000001"/>
    <n v="23.3"/>
    <n v="1200"/>
  </r>
  <r>
    <x v="1"/>
    <s v="c05260"/>
    <x v="9"/>
    <x v="79"/>
    <s v="Panel"/>
    <x v="7"/>
    <n v="3"/>
    <s v="N"/>
    <n v="25900"/>
    <n v="21.1"/>
    <n v="28.9"/>
    <n v="1.228"/>
    <n v="23.5"/>
    <n v="1150"/>
  </r>
  <r>
    <x v="0"/>
    <s v="c13236"/>
    <x v="9"/>
    <x v="80"/>
    <s v="Panel"/>
    <x v="7"/>
    <n v="3"/>
    <s v="N"/>
    <n v="25800"/>
    <n v="25.6"/>
    <n v="29"/>
    <n v="1.0069999999999999"/>
    <n v="28.8"/>
    <n v="960"/>
  </r>
  <r>
    <x v="0"/>
    <s v="c13238"/>
    <x v="9"/>
    <x v="81"/>
    <s v="Panel"/>
    <x v="7"/>
    <n v="3"/>
    <s v="N"/>
    <n v="27900"/>
    <n v="22.1"/>
    <n v="33.9"/>
    <n v="1.2629999999999999"/>
    <n v="26.9"/>
    <n v="1020"/>
  </r>
  <r>
    <x v="0"/>
    <s v="c12407"/>
    <x v="10"/>
    <x v="82"/>
    <s v="Panel"/>
    <x v="4"/>
    <n v="1"/>
    <s v="N"/>
    <n v="25700"/>
    <n v="24.5"/>
    <n v="27"/>
    <n v="1.048"/>
    <n v="25.7"/>
    <n v="1170"/>
  </r>
  <r>
    <x v="1"/>
    <s v="c12398"/>
    <x v="10"/>
    <x v="83"/>
    <s v="Panel"/>
    <x v="1"/>
    <n v="1"/>
    <s v="N"/>
    <n v="25900"/>
    <n v="23.5"/>
    <n v="26.1"/>
    <n v="1.1020000000000001"/>
    <n v="23.7"/>
    <n v="950"/>
  </r>
  <r>
    <x v="0"/>
    <s v="c12397"/>
    <x v="10"/>
    <x v="84"/>
    <s v="Panel"/>
    <x v="1"/>
    <n v="1"/>
    <s v="N"/>
    <n v="26100"/>
    <n v="25.9"/>
    <n v="26"/>
    <n v="1.006"/>
    <n v="25.8"/>
    <n v="1010"/>
  </r>
  <r>
    <x v="1"/>
    <s v="c12418"/>
    <x v="11"/>
    <x v="85"/>
    <s v="Panel"/>
    <x v="4"/>
    <n v="3"/>
    <s v="N"/>
    <n v="24700"/>
    <n v="23.2"/>
    <n v="24.8"/>
    <n v="1.0629999999999999"/>
    <n v="23.4"/>
    <n v="1040"/>
  </r>
  <r>
    <x v="0"/>
    <s v="c12404"/>
    <x v="11"/>
    <x v="86"/>
    <s v="Panel"/>
    <x v="4"/>
    <n v="3"/>
    <s v="N"/>
    <n v="25900"/>
    <n v="25.3"/>
    <n v="27.1"/>
    <n v="1.0249999999999999"/>
    <n v="26.5"/>
    <n v="1190"/>
  </r>
  <r>
    <x v="1"/>
    <s v="c12400"/>
    <x v="11"/>
    <x v="87"/>
    <s v="Panel"/>
    <x v="1"/>
    <n v="3"/>
    <s v="N"/>
    <n v="25900"/>
    <n v="24.2"/>
    <n v="26"/>
    <n v="1.07"/>
    <n v="24.3"/>
    <n v="960"/>
  </r>
  <r>
    <x v="0"/>
    <s v="c12401"/>
    <x v="11"/>
    <x v="88"/>
    <s v="Panel"/>
    <x v="1"/>
    <n v="3"/>
    <s v="N"/>
    <n v="26000"/>
    <n v="26.8"/>
    <n v="25.6"/>
    <n v="0.97"/>
    <n v="26.4"/>
    <n v="970"/>
  </r>
  <r>
    <x v="1"/>
    <s v="c14305"/>
    <x v="12"/>
    <x v="89"/>
    <s v="Panel"/>
    <x v="3"/>
    <n v="1"/>
    <s v="N"/>
    <n v="12240"/>
    <n v="17.5"/>
    <n v="13.1"/>
    <n v="0.7"/>
    <n v="18.7"/>
    <n v="1060"/>
  </r>
  <r>
    <x v="1"/>
    <s v="c08051"/>
    <x v="12"/>
    <x v="90"/>
    <s v="Panel"/>
    <x v="3"/>
    <n v="1"/>
    <s v="N"/>
    <n v="10080"/>
    <n v="21"/>
    <n v="9.19"/>
    <n v="0.48"/>
    <n v="19.100000000000001"/>
    <n v="920"/>
  </r>
  <r>
    <x v="0"/>
    <s v="c14306"/>
    <x v="12"/>
    <x v="91"/>
    <s v="Panel"/>
    <x v="3"/>
    <n v="1"/>
    <s v="N"/>
    <n v="11030"/>
    <n v="22"/>
    <n v="10.6"/>
    <n v="0.502"/>
    <n v="21.2"/>
    <n v="900"/>
  </r>
  <r>
    <x v="1"/>
    <s v="c08047"/>
    <x v="12"/>
    <x v="92"/>
    <s v="Panel"/>
    <x v="0"/>
    <n v="1"/>
    <s v="N"/>
    <n v="22700"/>
    <n v="20.399999999999999"/>
    <n v="25.8"/>
    <n v="1.115"/>
    <n v="23.2"/>
    <n v="1180"/>
  </r>
  <r>
    <x v="0"/>
    <s v="c11002"/>
    <x v="12"/>
    <x v="93"/>
    <s v="Panel"/>
    <x v="4"/>
    <n v="1"/>
    <s v="N"/>
    <n v="23700"/>
    <n v="26.6"/>
    <n v="23.9"/>
    <n v="0.89100000000000001"/>
    <n v="26.8"/>
    <n v="1010"/>
  </r>
  <r>
    <x v="1"/>
    <s v="c14298"/>
    <x v="12"/>
    <x v="94"/>
    <s v="Panel"/>
    <x v="4"/>
    <n v="1"/>
    <s v="N"/>
    <n v="26000"/>
    <n v="21.5"/>
    <n v="28"/>
    <n v="1.2090000000000001"/>
    <n v="23.1"/>
    <n v="1110"/>
  </r>
  <r>
    <x v="1"/>
    <s v="c16074"/>
    <x v="12"/>
    <x v="95"/>
    <s v="Panel"/>
    <x v="4"/>
    <n v="1"/>
    <s v="N"/>
    <n v="23200"/>
    <n v="24"/>
    <n v="22.3"/>
    <n v="0.96699999999999997"/>
    <n v="23.1"/>
    <n v="1030"/>
  </r>
  <r>
    <x v="0"/>
    <s v="c11003"/>
    <x v="12"/>
    <x v="96"/>
    <s v="Panel"/>
    <x v="4"/>
    <n v="1"/>
    <s v="N"/>
    <n v="22700"/>
    <n v="26.8"/>
    <n v="21.8"/>
    <n v="0.84699999999999998"/>
    <n v="25.7"/>
    <n v="940"/>
  </r>
  <r>
    <x v="1"/>
    <s v="c08042"/>
    <x v="12"/>
    <x v="97"/>
    <s v="Panel"/>
    <x v="4"/>
    <n v="1"/>
    <s v="N"/>
    <n v="23700"/>
    <n v="24.4"/>
    <n v="24.3"/>
    <n v="0.97"/>
    <n v="25"/>
    <n v="1140"/>
  </r>
  <r>
    <x v="0"/>
    <s v="c08041"/>
    <x v="12"/>
    <x v="98"/>
    <s v="Panel"/>
    <x v="4"/>
    <n v="1"/>
    <s v="N"/>
    <n v="23700"/>
    <n v="25.2"/>
    <n v="24.3"/>
    <n v="0.94099999999999995"/>
    <n v="25.9"/>
    <n v="1130"/>
  </r>
  <r>
    <x v="0"/>
    <s v="c12382"/>
    <x v="12"/>
    <x v="99"/>
    <s v="Panel"/>
    <x v="1"/>
    <n v="1"/>
    <s v="N"/>
    <n v="24300"/>
    <n v="29.1"/>
    <n v="22.8"/>
    <n v="0.83599999999999997"/>
    <n v="27.3"/>
    <n v="920"/>
  </r>
  <r>
    <x v="1"/>
    <s v="c14010"/>
    <x v="12"/>
    <x v="100"/>
    <s v="Panel"/>
    <x v="1"/>
    <n v="1"/>
    <s v="N"/>
    <n v="29800"/>
    <n v="19.600000000000001"/>
    <n v="35.6"/>
    <n v="1.518"/>
    <n v="23.5"/>
    <n v="1230"/>
  </r>
  <r>
    <x v="0"/>
    <s v="c12383"/>
    <x v="12"/>
    <x v="101"/>
    <s v="Panel"/>
    <x v="1"/>
    <n v="1"/>
    <s v="N"/>
    <n v="24900"/>
    <n v="30.9"/>
    <n v="23.8"/>
    <n v="0.80500000000000005"/>
    <n v="29.6"/>
    <n v="800"/>
  </r>
  <r>
    <x v="1"/>
    <s v="c14009"/>
    <x v="12"/>
    <x v="102"/>
    <s v="Panel"/>
    <x v="1"/>
    <n v="1"/>
    <s v="N"/>
    <n v="30000"/>
    <n v="19.899999999999999"/>
    <n v="36"/>
    <n v="1.5129999999999999"/>
    <n v="23.8"/>
    <n v="1140"/>
  </r>
  <r>
    <x v="1"/>
    <s v="c12378"/>
    <x v="12"/>
    <x v="103"/>
    <s v="Panel"/>
    <x v="1"/>
    <n v="1"/>
    <s v="N"/>
    <n v="29800"/>
    <n v="21.5"/>
    <n v="33.9"/>
    <n v="1.3859999999999999"/>
    <n v="24.5"/>
    <n v="930"/>
  </r>
  <r>
    <x v="1"/>
    <s v="c08052"/>
    <x v="13"/>
    <x v="104"/>
    <s v="Panel"/>
    <x v="3"/>
    <n v="3"/>
    <s v="N"/>
    <n v="9810"/>
    <n v="22.8"/>
    <n v="8.7100000000000009"/>
    <n v="0.43"/>
    <n v="20.3"/>
    <n v="910"/>
  </r>
  <r>
    <x v="0"/>
    <s v="c15067"/>
    <x v="13"/>
    <x v="105"/>
    <s v="Panel"/>
    <x v="3"/>
    <n v="3"/>
    <s v="N"/>
    <n v="9160"/>
    <n v="25.5"/>
    <n v="7.66"/>
    <n v="0.35899999999999999"/>
    <n v="21.3"/>
    <n v="940"/>
  </r>
  <r>
    <x v="1"/>
    <s v="c15065"/>
    <x v="13"/>
    <x v="106"/>
    <s v="Panel"/>
    <x v="3"/>
    <n v="3"/>
    <s v="N"/>
    <n v="10460"/>
    <n v="20.7"/>
    <n v="9.99"/>
    <n v="0.505"/>
    <n v="19.8"/>
    <n v="950"/>
  </r>
  <r>
    <x v="0"/>
    <s v="c15068"/>
    <x v="13"/>
    <x v="107"/>
    <s v="Panel"/>
    <x v="0"/>
    <n v="3"/>
    <s v="N"/>
    <n v="18900"/>
    <n v="26.7"/>
    <n v="18.3"/>
    <n v="0.70699999999999996"/>
    <n v="25.9"/>
    <n v="1070"/>
  </r>
  <r>
    <x v="0"/>
    <s v="c15069"/>
    <x v="13"/>
    <x v="108"/>
    <s v="Panel"/>
    <x v="0"/>
    <n v="3"/>
    <s v="N"/>
    <n v="20000"/>
    <n v="25.4"/>
    <n v="20.5"/>
    <n v="0.78700000000000003"/>
    <n v="26"/>
    <n v="1010"/>
  </r>
  <r>
    <x v="1"/>
    <s v="c11006"/>
    <x v="13"/>
    <x v="109"/>
    <s v="Panel"/>
    <x v="4"/>
    <n v="3"/>
    <s v="N"/>
    <n v="26800"/>
    <n v="21.5"/>
    <n v="30.6"/>
    <n v="1.2450000000000001"/>
    <n v="24.6"/>
    <n v="1140"/>
  </r>
  <r>
    <x v="1"/>
    <s v="c14015"/>
    <x v="13"/>
    <x v="110"/>
    <s v="Panel"/>
    <x v="4"/>
    <n v="3"/>
    <s v="N"/>
    <n v="23900"/>
    <n v="23.4"/>
    <n v="24.3"/>
    <n v="1.0189999999999999"/>
    <n v="23.9"/>
    <n v="960"/>
  </r>
  <r>
    <x v="0"/>
    <s v="c15070"/>
    <x v="13"/>
    <x v="111"/>
    <s v="Panel"/>
    <x v="4"/>
    <n v="3"/>
    <s v="N"/>
    <n v="24700"/>
    <n v="23.8"/>
    <n v="26.2"/>
    <n v="1.0389999999999999"/>
    <n v="25.2"/>
    <n v="1150"/>
  </r>
  <r>
    <x v="1"/>
    <s v="c16073"/>
    <x v="13"/>
    <x v="112"/>
    <s v="Panel"/>
    <x v="4"/>
    <n v="3"/>
    <s v="N"/>
    <n v="24900"/>
    <n v="23.5"/>
    <n v="25.7"/>
    <n v="1.06"/>
    <n v="24.2"/>
    <n v="1040"/>
  </r>
  <r>
    <x v="1"/>
    <s v="c14292"/>
    <x v="13"/>
    <x v="113"/>
    <s v="Panel"/>
    <x v="4"/>
    <n v="3"/>
    <s v="N"/>
    <n v="22400"/>
    <n v="24.9"/>
    <n v="21.2"/>
    <n v="0.9"/>
    <n v="23.5"/>
    <n v="900"/>
  </r>
  <r>
    <x v="1"/>
    <s v="c14303"/>
    <x v="13"/>
    <x v="114"/>
    <s v="Panel"/>
    <x v="4"/>
    <n v="3"/>
    <s v="N"/>
    <n v="24200"/>
    <n v="23.4"/>
    <n v="24.7"/>
    <n v="1.0349999999999999"/>
    <n v="23.9"/>
    <n v="1090"/>
  </r>
  <r>
    <x v="0"/>
    <s v="c08043"/>
    <x v="13"/>
    <x v="115"/>
    <s v="Panel"/>
    <x v="4"/>
    <n v="3"/>
    <s v="N"/>
    <n v="24100"/>
    <n v="24.5"/>
    <n v="25"/>
    <n v="0.98499999999999999"/>
    <n v="25.3"/>
    <n v="1150"/>
  </r>
  <r>
    <x v="1"/>
    <s v="c15072"/>
    <x v="13"/>
    <x v="116"/>
    <s v="Panel"/>
    <x v="4"/>
    <n v="3"/>
    <s v="N"/>
    <n v="23800"/>
    <n v="22.9"/>
    <n v="24.7"/>
    <n v="1.0389999999999999"/>
    <n v="23.8"/>
    <n v="1090"/>
  </r>
  <r>
    <x v="1"/>
    <s v="c14017"/>
    <x v="13"/>
    <x v="117"/>
    <s v="Panel"/>
    <x v="4"/>
    <n v="3"/>
    <s v="N"/>
    <n v="23900"/>
    <n v="23.4"/>
    <n v="25"/>
    <n v="1.0209999999999999"/>
    <n v="24.5"/>
    <n v="1050"/>
  </r>
  <r>
    <x v="0"/>
    <s v="c08044"/>
    <x v="13"/>
    <x v="118"/>
    <s v="Panel"/>
    <x v="4"/>
    <n v="3"/>
    <s v="N"/>
    <n v="24000"/>
    <n v="25.1"/>
    <n v="24.5"/>
    <n v="0.95599999999999996"/>
    <n v="25.6"/>
    <n v="1080"/>
  </r>
  <r>
    <x v="1"/>
    <s v="c14290"/>
    <x v="13"/>
    <x v="119"/>
    <s v="Panel"/>
    <x v="1"/>
    <n v="3"/>
    <s v="N"/>
    <n v="30400"/>
    <n v="20.9"/>
    <n v="35"/>
    <n v="1.458"/>
    <n v="24"/>
    <n v="1110"/>
  </r>
  <r>
    <x v="0"/>
    <s v="c14007"/>
    <x v="13"/>
    <x v="120"/>
    <s v="Panel"/>
    <x v="1"/>
    <n v="3"/>
    <s v="N"/>
    <n v="26500"/>
    <n v="25.3"/>
    <n v="28"/>
    <n v="1.046"/>
    <n v="26.7"/>
    <n v="1010"/>
  </r>
  <r>
    <x v="0"/>
    <s v="c12385"/>
    <x v="13"/>
    <x v="121"/>
    <s v="Panel"/>
    <x v="1"/>
    <n v="3"/>
    <s v="N"/>
    <n v="25900"/>
    <n v="27.4"/>
    <n v="25.7"/>
    <n v="0.94399999999999995"/>
    <n v="27.2"/>
    <n v="920"/>
  </r>
  <r>
    <x v="1"/>
    <s v="c12389"/>
    <x v="13"/>
    <x v="122"/>
    <s v="Panel"/>
    <x v="1"/>
    <n v="3"/>
    <s v="N"/>
    <n v="32100"/>
    <n v="18.8"/>
    <n v="39.5"/>
    <n v="1.7070000000000001"/>
    <n v="23.1"/>
    <n v="1150"/>
  </r>
  <r>
    <x v="0"/>
    <s v="c14008"/>
    <x v="13"/>
    <x v="123"/>
    <s v="Panel"/>
    <x v="1"/>
    <n v="3"/>
    <s v="N"/>
    <n v="26200"/>
    <n v="25.2"/>
    <n v="27.4"/>
    <n v="1.04"/>
    <n v="26.3"/>
    <n v="1010"/>
  </r>
  <r>
    <x v="0"/>
    <s v="c12384"/>
    <x v="13"/>
    <x v="124"/>
    <s v="Panel"/>
    <x v="1"/>
    <n v="3"/>
    <s v="N"/>
    <n v="26000"/>
    <n v="26.9"/>
    <n v="25.9"/>
    <n v="0.96599999999999997"/>
    <n v="26.8"/>
    <n v="880"/>
  </r>
  <r>
    <x v="1"/>
    <s v="c12388"/>
    <x v="13"/>
    <x v="125"/>
    <s v="Panel"/>
    <x v="1"/>
    <n v="3"/>
    <s v="N"/>
    <n v="31700"/>
    <n v="19.3"/>
    <n v="38.5"/>
    <n v="1.639"/>
    <n v="23.5"/>
    <n v="1010"/>
  </r>
  <r>
    <x v="1"/>
    <s v="c09040"/>
    <x v="14"/>
    <x v="6"/>
    <s v="Box"/>
    <x v="3"/>
    <n v="3"/>
    <s v="N"/>
    <n v="12140"/>
    <n v="19"/>
    <n v="13.1"/>
    <n v="0.64"/>
    <n v="20.5"/>
    <n v="1120"/>
  </r>
  <r>
    <x v="1"/>
    <s v="c16045"/>
    <x v="14"/>
    <x v="126"/>
    <s v="Panel"/>
    <x v="4"/>
    <n v="1"/>
    <s v="N"/>
    <n v="22200"/>
    <n v="24.4"/>
    <n v="21.3"/>
    <n v="0.91200000000000003"/>
    <n v="23.4"/>
    <n v="850"/>
  </r>
  <r>
    <x v="1"/>
    <s v="c14321"/>
    <x v="14"/>
    <x v="127"/>
    <s v="Panel"/>
    <x v="4"/>
    <n v="3"/>
    <s v="N"/>
    <n v="21000"/>
    <n v="26.9"/>
    <n v="18.3"/>
    <n v="0.77900000000000003"/>
    <n v="23.5"/>
    <n v="640"/>
  </r>
  <r>
    <x v="1"/>
    <s v="c15257"/>
    <x v="14"/>
    <x v="128"/>
    <s v="Panel"/>
    <x v="4"/>
    <n v="3"/>
    <s v="N"/>
    <n v="21400"/>
    <n v="27.3"/>
    <n v="18.89"/>
    <n v="0.78300000000000003"/>
    <n v="24.1"/>
    <n v="690"/>
  </r>
  <r>
    <x v="1"/>
    <s v="c16046"/>
    <x v="14"/>
    <x v="129"/>
    <s v="Panel"/>
    <x v="4"/>
    <n v="3"/>
    <s v="N"/>
    <n v="22600"/>
    <n v="24.6"/>
    <n v="21.9"/>
    <n v="0.91800000000000004"/>
    <n v="23.9"/>
    <n v="870"/>
  </r>
  <r>
    <x v="1"/>
    <s v="c16051"/>
    <x v="14"/>
    <x v="5"/>
    <s v="Panel"/>
    <x v="2"/>
    <n v="1"/>
    <s v="N"/>
    <n v="20500"/>
    <n v="26.5"/>
    <n v="18"/>
    <n v="0.77100000000000002"/>
    <n v="23.4"/>
    <n v="760"/>
  </r>
  <r>
    <x v="1"/>
    <s v="c16049"/>
    <x v="14"/>
    <x v="7"/>
    <s v="Panel"/>
    <x v="2"/>
    <n v="3"/>
    <s v="N"/>
    <n v="21900"/>
    <n v="25"/>
    <n v="20.6"/>
    <n v="0.877"/>
    <n v="23.5"/>
    <n v="860"/>
  </r>
  <r>
    <x v="0"/>
    <s v="c16403"/>
    <x v="15"/>
    <x v="130"/>
    <s v="Tube"/>
    <x v="3"/>
    <n v="3"/>
    <s v="N"/>
    <n v="9900"/>
    <n v="30.3"/>
    <n v="8.74"/>
    <n v="0.32700000000000001"/>
    <n v="26.7"/>
    <n v="930"/>
  </r>
  <r>
    <x v="1"/>
    <s v="c16036"/>
    <x v="15"/>
    <x v="131"/>
    <s v="Panel"/>
    <x v="6"/>
    <n v="1"/>
    <s v="N"/>
    <n v="22900"/>
    <n v="22.2"/>
    <n v="24.5"/>
    <n v="1.034"/>
    <n v="23.7"/>
    <n v="1090"/>
  </r>
  <r>
    <x v="1"/>
    <s v="c16035"/>
    <x v="15"/>
    <x v="132"/>
    <s v="Panel"/>
    <x v="6"/>
    <n v="3"/>
    <s v="N"/>
    <n v="22700"/>
    <n v="22.6"/>
    <n v="24.2"/>
    <n v="1.006"/>
    <n v="24.1"/>
    <n v="1150"/>
  </r>
  <r>
    <x v="1"/>
    <s v="c16038"/>
    <x v="15"/>
    <x v="133"/>
    <s v="Panel"/>
    <x v="5"/>
    <n v="1"/>
    <s v="N"/>
    <n v="27400"/>
    <n v="22.5"/>
    <n v="29.1"/>
    <n v="1.2150000000000001"/>
    <n v="23.9"/>
    <n v="1020"/>
  </r>
  <r>
    <x v="1"/>
    <s v="c16025"/>
    <x v="15"/>
    <x v="134"/>
    <s v="Panel"/>
    <x v="5"/>
    <n v="3"/>
    <s v="N"/>
    <n v="22900"/>
    <n v="26.3"/>
    <n v="20.3"/>
    <n v="0.871"/>
    <n v="23.3"/>
    <n v="890"/>
  </r>
  <r>
    <x v="0"/>
    <s v="c16408"/>
    <x v="15"/>
    <x v="135"/>
    <s v="Panel"/>
    <x v="5"/>
    <n v="3"/>
    <s v="N"/>
    <n v="24000"/>
    <n v="27.8"/>
    <n v="21.6"/>
    <n v="0.86399999999999999"/>
    <n v="25"/>
    <n v="730"/>
  </r>
  <r>
    <x v="1"/>
    <s v="c16413"/>
    <x v="15"/>
    <x v="136"/>
    <s v="Panel"/>
    <x v="5"/>
    <n v="3"/>
    <s v="N"/>
    <n v="30200"/>
    <n v="20.399999999999999"/>
    <n v="34.200000000000003"/>
    <n v="1.482"/>
    <n v="23.1"/>
    <n v="1110"/>
  </r>
  <r>
    <x v="0"/>
    <s v="c16039"/>
    <x v="15"/>
    <x v="137"/>
    <s v="Panel"/>
    <x v="5"/>
    <n v="3"/>
    <s v="N"/>
    <n v="26800"/>
    <n v="24.1"/>
    <n v="27.9"/>
    <n v="1.1120000000000001"/>
    <n v="25.1"/>
    <n v="1050"/>
  </r>
  <r>
    <x v="1"/>
    <s v="33417-AC7"/>
    <x v="15"/>
    <x v="138"/>
    <s v="VHV"/>
    <x v="8"/>
    <n v="3"/>
    <s v="N"/>
    <n v="48519"/>
    <n v="23.03"/>
    <n v="51.75"/>
    <n v="2.1059999999999999"/>
    <n v="24.57"/>
    <m/>
  </r>
  <r>
    <x v="1"/>
    <s v="33416-AC3"/>
    <x v="15"/>
    <x v="139"/>
    <s v="Panel"/>
    <x v="8"/>
    <n v="3"/>
    <s v="N"/>
    <n v="43592"/>
    <n v="23.86"/>
    <n v="43.2"/>
    <n v="1.8260000000000001"/>
    <n v="23.67"/>
    <m/>
  </r>
  <r>
    <x v="0"/>
    <s v="33416-AC4"/>
    <x v="15"/>
    <x v="140"/>
    <s v="Panel"/>
    <x v="8"/>
    <n v="3"/>
    <s v="N"/>
    <n v="48614"/>
    <n v="24.38"/>
    <n v="51.95"/>
    <n v="1.994"/>
    <n v="26.05"/>
    <m/>
  </r>
  <r>
    <x v="0"/>
    <s v="33416-AC5"/>
    <x v="15"/>
    <x v="141"/>
    <s v="Panel"/>
    <x v="8"/>
    <n v="3"/>
    <s v="N"/>
    <n v="47703"/>
    <n v="24.19"/>
    <n v="50.01"/>
    <n v="1.9710000000000001"/>
    <n v="25.38"/>
    <m/>
  </r>
  <r>
    <x v="0"/>
    <s v="33416-AC6"/>
    <x v="15"/>
    <x v="142"/>
    <s v="Panel"/>
    <x v="8"/>
    <n v="3"/>
    <s v="N"/>
    <n v="49267"/>
    <n v="23.46"/>
    <n v="53.35"/>
    <n v="2.0990000000000002"/>
    <n v="25.41"/>
    <m/>
  </r>
  <r>
    <x v="1"/>
    <s v="33416-AC7"/>
    <x v="15"/>
    <x v="143"/>
    <s v="Panel"/>
    <x v="8"/>
    <n v="3"/>
    <s v="N"/>
    <n v="52647"/>
    <n v="20.64"/>
    <n v="60.92"/>
    <n v="2.5499999999999998"/>
    <n v="23.89"/>
    <m/>
  </r>
  <r>
    <x v="1"/>
    <s v="33416-AC8"/>
    <x v="15"/>
    <x v="144"/>
    <s v="Panel"/>
    <x v="8"/>
    <n v="3"/>
    <s v="N"/>
    <n v="52500"/>
    <n v="20.6"/>
    <n v="60.58"/>
    <n v="2.5489999999999999"/>
    <n v="23.77"/>
    <m/>
  </r>
  <r>
    <x v="0"/>
    <s v="33417-AC3"/>
    <x v="15"/>
    <x v="145"/>
    <s v="VHV"/>
    <x v="8"/>
    <n v="3"/>
    <s v="N"/>
    <n v="49402"/>
    <n v="23.23"/>
    <n v="53.64"/>
    <n v="2.1259999999999999"/>
    <n v="25.23"/>
    <m/>
  </r>
  <r>
    <x v="1"/>
    <s v="33418-AC2"/>
    <x v="15"/>
    <x v="146"/>
    <s v="VHV"/>
    <x v="8"/>
    <n v="3"/>
    <s v="N"/>
    <n v="46877"/>
    <n v="23.53"/>
    <n v="48.3"/>
    <n v="1.992"/>
    <n v="24.25"/>
    <m/>
  </r>
  <r>
    <x v="1"/>
    <s v="33557-A1"/>
    <x v="16"/>
    <x v="147"/>
    <s v="Panel"/>
    <x v="9"/>
    <n v="3"/>
    <s v="N"/>
    <n v="44562"/>
    <n v="24.24"/>
    <n v="44.25"/>
    <n v="1.8380000000000001"/>
    <n v="24.1"/>
    <m/>
  </r>
  <r>
    <x v="0"/>
    <s v="c09204"/>
    <x v="17"/>
    <x v="148"/>
    <s v="Basket"/>
    <x v="3"/>
    <n v="1"/>
    <s v="N"/>
    <n v="10100"/>
    <n v="24"/>
    <n v="8.98"/>
    <n v="0.42"/>
    <n v="21.4"/>
    <n v="910"/>
  </r>
  <r>
    <x v="1"/>
    <s v="c09209"/>
    <x v="17"/>
    <x v="149"/>
    <s v="Basket"/>
    <x v="3"/>
    <n v="3"/>
    <s v="Y"/>
    <n v="9430"/>
    <n v="23"/>
    <n v="7.82"/>
    <n v="0.41"/>
    <n v="19.100000000000001"/>
    <n v="790"/>
  </r>
  <r>
    <x v="1"/>
    <s v="c09199"/>
    <x v="17"/>
    <x v="150"/>
    <s v="Tube"/>
    <x v="3"/>
    <n v="3"/>
    <s v="Y"/>
    <n v="9700"/>
    <n v="22.8"/>
    <n v="8.32"/>
    <n v="0.42499999999999999"/>
    <n v="19.600000000000001"/>
    <n v="960"/>
  </r>
  <r>
    <x v="0"/>
    <s v="c09200"/>
    <x v="17"/>
    <x v="151"/>
    <s v="Tube"/>
    <x v="3"/>
    <n v="3"/>
    <s v="N"/>
    <n v="10570"/>
    <n v="26.8"/>
    <n v="9.8699999999999992"/>
    <n v="0.39500000000000002"/>
    <n v="25"/>
    <n v="1000"/>
  </r>
  <r>
    <x v="1"/>
    <s v="30809.1-A1"/>
    <x v="17"/>
    <x v="152"/>
    <s v="Panel"/>
    <x v="6"/>
    <n v="3"/>
    <s v="N"/>
    <n v="27136"/>
    <n v="18.399999999999999"/>
    <n v="34.43"/>
    <n v="1.4770000000000001"/>
    <n v="23.310765064319565"/>
    <m/>
  </r>
  <r>
    <x v="1"/>
    <s v="30809.1-A2"/>
    <x v="17"/>
    <x v="153"/>
    <s v="Panel"/>
    <x v="6"/>
    <n v="3"/>
    <s v="N"/>
    <n v="25523"/>
    <n v="20.76"/>
    <n v="29.86"/>
    <n v="1.23"/>
    <n v="24.276422764227643"/>
    <m/>
  </r>
  <r>
    <x v="1"/>
    <m/>
    <x v="17"/>
    <x v="154"/>
    <s v="Panel"/>
    <x v="6"/>
    <n v="3"/>
    <s v="N"/>
    <n v="25523"/>
    <n v="20.76"/>
    <n v="29.861999999999998"/>
    <n v="1.2296"/>
    <n v="24.3"/>
    <m/>
  </r>
  <r>
    <x v="1"/>
    <s v="c09198"/>
    <x v="17"/>
    <x v="155"/>
    <s v="Panel"/>
    <x v="4"/>
    <n v="3"/>
    <s v="N"/>
    <n v="22200"/>
    <n v="24.7"/>
    <n v="20.9"/>
    <n v="0.89700000000000002"/>
    <n v="23.3"/>
    <n v="860"/>
  </r>
  <r>
    <x v="0"/>
    <m/>
    <x v="17"/>
    <x v="156"/>
    <s v="Panel"/>
    <x v="8"/>
    <n v="3"/>
    <s v="N"/>
    <n v="48645"/>
    <n v="22.63"/>
    <n v="53.9"/>
    <n v="2.15"/>
    <n v="25"/>
    <m/>
  </r>
  <r>
    <x v="0"/>
    <s v="c16380"/>
    <x v="18"/>
    <x v="157"/>
    <m/>
    <x v="5"/>
    <n v="1"/>
    <s v="N"/>
    <n v="28100"/>
    <n v="24.3"/>
    <n v="29.1"/>
    <n v="1.157"/>
    <n v="25.2"/>
    <n v="9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5" indent="0" outline="1" outlineData="1" multipleFieldFilters="0" chartFormat="1" rowHeaderCaption="Manufacturer and Model #">
  <location ref="A6:C59" firstHeaderRow="0" firstDataRow="1" firstDataCol="1" rowPageCount="2" colPageCount="1"/>
  <pivotFields count="14">
    <pivotField axis="axisPage" showAll="0" defaultSubtotal="0">
      <items count="2">
        <item x="1"/>
        <item x="0"/>
      </items>
    </pivotField>
    <pivotField showAll="0"/>
    <pivotField axis="axisRow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showAll="0" defaultSubtotal="0">
      <items count="158">
        <item x="147"/>
        <item x="28"/>
        <item x="89"/>
        <item x="90"/>
        <item x="104"/>
        <item x="105"/>
        <item x="91"/>
        <item x="106"/>
        <item x="92"/>
        <item x="107"/>
        <item x="108"/>
        <item x="31"/>
        <item x="35"/>
        <item x="32"/>
        <item x="36"/>
        <item x="37"/>
        <item x="93"/>
        <item x="94"/>
        <item x="109"/>
        <item x="110"/>
        <item x="95"/>
        <item x="111"/>
        <item x="112"/>
        <item x="96"/>
        <item x="113"/>
        <item x="97"/>
        <item x="114"/>
        <item x="115"/>
        <item x="116"/>
        <item x="98"/>
        <item x="117"/>
        <item x="118"/>
        <item x="85"/>
        <item x="82"/>
        <item x="86"/>
        <item x="99"/>
        <item x="100"/>
        <item x="119"/>
        <item x="120"/>
        <item x="121"/>
        <item x="122"/>
        <item x="101"/>
        <item x="102"/>
        <item x="103"/>
        <item x="123"/>
        <item x="124"/>
        <item x="125"/>
        <item x="83"/>
        <item x="87"/>
        <item x="84"/>
        <item x="88"/>
        <item x="146"/>
        <item x="145"/>
        <item x="138"/>
        <item x="132"/>
        <item x="131"/>
        <item x="134"/>
        <item x="135"/>
        <item x="136"/>
        <item x="133"/>
        <item x="137"/>
        <item x="139"/>
        <item x="140"/>
        <item x="141"/>
        <item x="142"/>
        <item x="143"/>
        <item x="144"/>
        <item x="130"/>
        <item x="29"/>
        <item x="127"/>
        <item x="126"/>
        <item x="5"/>
        <item x="128"/>
        <item x="129"/>
        <item x="7"/>
        <item x="64"/>
        <item x="73"/>
        <item x="65"/>
        <item x="66"/>
        <item x="74"/>
        <item x="69"/>
        <item x="76"/>
        <item x="78"/>
        <item x="72"/>
        <item x="79"/>
        <item x="80"/>
        <item x="81"/>
        <item x="153"/>
        <item x="152"/>
        <item x="154"/>
        <item x="67"/>
        <item x="68"/>
        <item x="3"/>
        <item x="4"/>
        <item x="1"/>
        <item x="2"/>
        <item x="157"/>
        <item x="156"/>
        <item x="6"/>
        <item x="75"/>
        <item x="70"/>
        <item x="71"/>
        <item x="77"/>
        <item x="149"/>
        <item x="30"/>
        <item x="33"/>
        <item x="34"/>
        <item x="38"/>
        <item x="8"/>
        <item x="9"/>
        <item x="10"/>
        <item x="20"/>
        <item x="25"/>
        <item x="15"/>
        <item x="21"/>
        <item x="16"/>
        <item x="26"/>
        <item x="11"/>
        <item x="12"/>
        <item x="17"/>
        <item x="13"/>
        <item x="22"/>
        <item x="23"/>
        <item x="18"/>
        <item x="27"/>
        <item x="19"/>
        <item x="14"/>
        <item x="24"/>
        <item x="155"/>
        <item x="150"/>
        <item x="151"/>
        <item x="148"/>
        <item x="48"/>
        <item x="43"/>
        <item x="45"/>
        <item x="42"/>
        <item x="44"/>
        <item x="46"/>
        <item x="47"/>
        <item x="39"/>
        <item x="40"/>
        <item x="41"/>
        <item x="49"/>
        <item x="50"/>
        <item x="54"/>
        <item x="51"/>
        <item x="53"/>
        <item x="56"/>
        <item x="52"/>
        <item x="55"/>
        <item x="58"/>
        <item x="60"/>
        <item x="61"/>
        <item x="57"/>
        <item x="59"/>
        <item x="62"/>
        <item x="63"/>
        <item x="0"/>
      </items>
    </pivotField>
    <pivotField showAll="0"/>
    <pivotField axis="axisPage" showAll="0" defaultSubtotal="0">
      <items count="10">
        <item x="3"/>
        <item x="0"/>
        <item x="6"/>
        <item x="7"/>
        <item x="4"/>
        <item x="2"/>
        <item x="1"/>
        <item x="5"/>
        <item x="8"/>
        <item x="9"/>
      </items>
    </pivotField>
    <pivotField dataField="1" showAll="0"/>
    <pivotField showAll="0"/>
    <pivotField numFmtId="3" showAll="0"/>
    <pivotField showAll="0"/>
    <pivotField showAll="0"/>
    <pivotField showAll="0"/>
    <pivotField dataField="1" showAll="0"/>
    <pivotField showAll="0"/>
  </pivotFields>
  <rowFields count="2">
    <field x="2"/>
    <field x="3"/>
  </rowFields>
  <rowItems count="53">
    <i>
      <x v="3"/>
    </i>
    <i r="1">
      <x v="113"/>
    </i>
    <i r="1">
      <x v="115"/>
    </i>
    <i r="1">
      <x v="119"/>
    </i>
    <i r="1">
      <x v="123"/>
    </i>
    <i r="1">
      <x v="125"/>
    </i>
    <i>
      <x v="4"/>
    </i>
    <i r="1">
      <x v="112"/>
    </i>
    <i r="1">
      <x v="113"/>
    </i>
    <i r="1">
      <x v="115"/>
    </i>
    <i r="1">
      <x v="116"/>
    </i>
    <i r="1">
      <x v="119"/>
    </i>
    <i r="1">
      <x v="123"/>
    </i>
    <i r="1">
      <x v="124"/>
    </i>
    <i>
      <x v="6"/>
    </i>
    <i r="1">
      <x v="11"/>
    </i>
    <i r="1">
      <x v="12"/>
    </i>
    <i r="1">
      <x v="13"/>
    </i>
    <i r="1">
      <x v="14"/>
    </i>
    <i r="1">
      <x v="15"/>
    </i>
    <i r="1">
      <x v="105"/>
    </i>
    <i r="1">
      <x v="106"/>
    </i>
    <i r="1">
      <x v="107"/>
    </i>
    <i>
      <x v="10"/>
    </i>
    <i r="1">
      <x v="33"/>
    </i>
    <i>
      <x v="11"/>
    </i>
    <i r="1">
      <x v="32"/>
    </i>
    <i r="1">
      <x v="34"/>
    </i>
    <i>
      <x v="12"/>
    </i>
    <i r="1">
      <x v="16"/>
    </i>
    <i r="1">
      <x v="17"/>
    </i>
    <i r="1">
      <x v="20"/>
    </i>
    <i r="1">
      <x v="23"/>
    </i>
    <i r="1">
      <x v="25"/>
    </i>
    <i r="1">
      <x v="29"/>
    </i>
    <i>
      <x v="13"/>
    </i>
    <i r="1">
      <x v="18"/>
    </i>
    <i r="1">
      <x v="19"/>
    </i>
    <i r="1">
      <x v="21"/>
    </i>
    <i r="1">
      <x v="22"/>
    </i>
    <i r="1">
      <x v="24"/>
    </i>
    <i r="1">
      <x v="26"/>
    </i>
    <i r="1">
      <x v="27"/>
    </i>
    <i r="1">
      <x v="28"/>
    </i>
    <i r="1">
      <x v="30"/>
    </i>
    <i r="1">
      <x v="31"/>
    </i>
    <i>
      <x v="14"/>
    </i>
    <i r="1">
      <x v="69"/>
    </i>
    <i r="1">
      <x v="70"/>
    </i>
    <i r="1">
      <x v="72"/>
    </i>
    <i r="1">
      <x v="73"/>
    </i>
    <i>
      <x v="17"/>
    </i>
    <i r="1">
      <x v="128"/>
    </i>
  </rowItems>
  <colFields count="1">
    <field x="-2"/>
  </colFields>
  <colItems count="2">
    <i>
      <x/>
    </i>
    <i i="1">
      <x v="1"/>
    </i>
  </colItems>
  <pageFields count="2">
    <pageField fld="5" item="4" hier="-1"/>
    <pageField fld="0" hier="-1"/>
  </pageFields>
  <dataFields count="2">
    <dataField name="Phase 1 or 3" fld="6" baseField="3" baseItem="0"/>
    <dataField name="Thrust Efficiency (LBF/kW)" fld="12" baseField="3" baseItem="95" numFmtId="4"/>
  </dataFields>
  <formats count="5"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5" indent="0" outline="1" outlineData="1" multipleFieldFilters="0" chartFormat="1" rowHeaderCaption="Manufacturer and Model #">
  <location ref="E6:G377" firstHeaderRow="0" firstDataRow="1" firstDataCol="1" rowPageCount="2" colPageCount="1"/>
  <pivotFields count="13">
    <pivotField axis="axisPage" showAll="0">
      <items count="3">
        <item x="1"/>
        <item x="0"/>
        <item t="default"/>
      </items>
    </pivotField>
    <pivotField showAll="0"/>
    <pivotField axis="axisRow" showAll="0" defaultSubtotal="0">
      <items count="33">
        <item x="15"/>
        <item x="22"/>
        <item x="17"/>
        <item x="2"/>
        <item x="29"/>
        <item x="3"/>
        <item x="4"/>
        <item x="31"/>
        <item x="5"/>
        <item x="27"/>
        <item x="6"/>
        <item x="20"/>
        <item x="23"/>
        <item x="7"/>
        <item x="8"/>
        <item x="0"/>
        <item x="16"/>
        <item x="26"/>
        <item x="18"/>
        <item x="19"/>
        <item x="9"/>
        <item x="10"/>
        <item x="21"/>
        <item x="11"/>
        <item x="24"/>
        <item x="12"/>
        <item x="13"/>
        <item x="32"/>
        <item x="28"/>
        <item x="25"/>
        <item x="30"/>
        <item x="14"/>
        <item x="1"/>
      </items>
    </pivotField>
    <pivotField axis="axisRow" showAll="0">
      <items count="339">
        <item x="284"/>
        <item x="324"/>
        <item x="325"/>
        <item x="326"/>
        <item x="201"/>
        <item x="202"/>
        <item x="203"/>
        <item x="244"/>
        <item x="245"/>
        <item x="204"/>
        <item x="205"/>
        <item x="206"/>
        <item x="207"/>
        <item x="210"/>
        <item x="212"/>
        <item x="211"/>
        <item x="213"/>
        <item x="246"/>
        <item x="39"/>
        <item x="23"/>
        <item x="20"/>
        <item x="269"/>
        <item x="13"/>
        <item x="43"/>
        <item x="44"/>
        <item x="45"/>
        <item x="101"/>
        <item x="116"/>
        <item x="46"/>
        <item x="47"/>
        <item x="102"/>
        <item x="117"/>
        <item x="103"/>
        <item x="118"/>
        <item x="85"/>
        <item x="225"/>
        <item x="12"/>
        <item x="179"/>
        <item x="222"/>
        <item x="223"/>
        <item x="128"/>
        <item x="113"/>
        <item x="129"/>
        <item x="130"/>
        <item x="114"/>
        <item x="131"/>
        <item x="122"/>
        <item x="109"/>
        <item x="296"/>
        <item x="297"/>
        <item x="307"/>
        <item x="308"/>
        <item x="298"/>
        <item x="240"/>
        <item x="241"/>
        <item x="199"/>
        <item x="200"/>
        <item x="242"/>
        <item x="243"/>
        <item x="299"/>
        <item x="309"/>
        <item x="300"/>
        <item x="196"/>
        <item x="197"/>
        <item x="301"/>
        <item x="302"/>
        <item x="310"/>
        <item x="303"/>
        <item x="304"/>
        <item x="311"/>
        <item x="305"/>
        <item x="312"/>
        <item x="306"/>
        <item x="313"/>
        <item x="321"/>
        <item x="36"/>
        <item x="105"/>
        <item x="119"/>
        <item x="15"/>
        <item x="106"/>
        <item x="107"/>
        <item x="120"/>
        <item x="16"/>
        <item x="48"/>
        <item x="180"/>
        <item x="181"/>
        <item x="224"/>
        <item x="108"/>
        <item x="121"/>
        <item x="71"/>
        <item x="72"/>
        <item x="98"/>
        <item x="115"/>
        <item x="99"/>
        <item x="170"/>
        <item x="171"/>
        <item x="172"/>
        <item x="173"/>
        <item x="174"/>
        <item x="219"/>
        <item x="220"/>
        <item x="168"/>
        <item x="169"/>
        <item x="293"/>
        <item x="294"/>
        <item x="335"/>
        <item x="330"/>
        <item x="331"/>
        <item x="332"/>
        <item x="333"/>
        <item x="334"/>
        <item x="208"/>
        <item x="209"/>
        <item x="216"/>
        <item x="50"/>
        <item x="51"/>
        <item x="52"/>
        <item x="110"/>
        <item x="123"/>
        <item x="53"/>
        <item x="54"/>
        <item x="111"/>
        <item x="124"/>
        <item x="112"/>
        <item x="125"/>
        <item x="21"/>
        <item x="198"/>
        <item x="239"/>
        <item x="2"/>
        <item x="336"/>
        <item x="337"/>
        <item x="250"/>
        <item x="251"/>
        <item x="249"/>
        <item x="14"/>
        <item x="18"/>
        <item x="37"/>
        <item x="19"/>
        <item x="38"/>
        <item x="40"/>
        <item x="61"/>
        <item x="151"/>
        <item x="152"/>
        <item x="153"/>
        <item x="217"/>
        <item x="154"/>
        <item x="155"/>
        <item x="156"/>
        <item x="157"/>
        <item x="158"/>
        <item x="159"/>
        <item x="160"/>
        <item x="161"/>
        <item x="162"/>
        <item x="163"/>
        <item x="126"/>
        <item x="127"/>
        <item x="226"/>
        <item x="227"/>
        <item x="230"/>
        <item x="231"/>
        <item x="233"/>
        <item x="232"/>
        <item x="182"/>
        <item x="183"/>
        <item x="185"/>
        <item x="188"/>
        <item x="186"/>
        <item x="187"/>
        <item x="73"/>
        <item x="277"/>
        <item x="278"/>
        <item x="279"/>
        <item x="164"/>
        <item x="165"/>
        <item x="218"/>
        <item x="62"/>
        <item x="70"/>
        <item x="166"/>
        <item x="41"/>
        <item x="81"/>
        <item x="82"/>
        <item x="83"/>
        <item x="167"/>
        <item x="323"/>
        <item x="316"/>
        <item x="314"/>
        <item x="315"/>
        <item x="317"/>
        <item x="22"/>
        <item x="132"/>
        <item x="8"/>
        <item x="9"/>
        <item x="33"/>
        <item x="34"/>
        <item x="35"/>
        <item x="10"/>
        <item x="11"/>
        <item x="3"/>
        <item x="133"/>
        <item x="134"/>
        <item x="252"/>
        <item x="135"/>
        <item x="136"/>
        <item x="137"/>
        <item x="76"/>
        <item x="221"/>
        <item x="177"/>
        <item x="178"/>
        <item x="228"/>
        <item x="74"/>
        <item x="75"/>
        <item x="175"/>
        <item x="176"/>
        <item x="24"/>
        <item x="25"/>
        <item x="55"/>
        <item x="56"/>
        <item x="63"/>
        <item x="64"/>
        <item x="26"/>
        <item x="57"/>
        <item x="58"/>
        <item x="59"/>
        <item x="65"/>
        <item x="66"/>
        <item x="67"/>
        <item x="214"/>
        <item x="215"/>
        <item x="247"/>
        <item x="248"/>
        <item x="27"/>
        <item x="28"/>
        <item x="29"/>
        <item x="30"/>
        <item x="295"/>
        <item x="4"/>
        <item x="5"/>
        <item x="6"/>
        <item x="148"/>
        <item x="138"/>
        <item x="253"/>
        <item x="280"/>
        <item x="254"/>
        <item x="255"/>
        <item x="256"/>
        <item x="139"/>
        <item x="149"/>
        <item x="140"/>
        <item x="150"/>
        <item x="281"/>
        <item x="257"/>
        <item x="282"/>
        <item x="258"/>
        <item x="318"/>
        <item x="42"/>
        <item x="141"/>
        <item x="142"/>
        <item x="7"/>
        <item x="143"/>
        <item x="144"/>
        <item x="259"/>
        <item x="260"/>
        <item x="261"/>
        <item x="262"/>
        <item x="263"/>
        <item x="264"/>
        <item x="265"/>
        <item x="266"/>
        <item x="145"/>
        <item x="146"/>
        <item x="267"/>
        <item x="319"/>
        <item x="320"/>
        <item x="147"/>
        <item x="268"/>
        <item x="283"/>
        <item x="31"/>
        <item x="32"/>
        <item x="60"/>
        <item x="68"/>
        <item x="69"/>
        <item x="78"/>
        <item x="80"/>
        <item x="79"/>
        <item x="86"/>
        <item x="87"/>
        <item x="88"/>
        <item x="229"/>
        <item x="184"/>
        <item x="100"/>
        <item x="17"/>
        <item x="0"/>
        <item x="84"/>
        <item x="327"/>
        <item x="328"/>
        <item x="329"/>
        <item x="1"/>
        <item x="322"/>
        <item x="270"/>
        <item x="271"/>
        <item x="285"/>
        <item x="286"/>
        <item x="272"/>
        <item x="273"/>
        <item x="287"/>
        <item x="274"/>
        <item x="288"/>
        <item x="89"/>
        <item x="90"/>
        <item x="91"/>
        <item x="96"/>
        <item x="92"/>
        <item x="93"/>
        <item x="97"/>
        <item x="94"/>
        <item x="95"/>
        <item x="275"/>
        <item x="276"/>
        <item x="291"/>
        <item x="292"/>
        <item x="289"/>
        <item x="290"/>
        <item x="49"/>
        <item x="77"/>
        <item x="189"/>
        <item x="190"/>
        <item x="191"/>
        <item x="192"/>
        <item x="236"/>
        <item x="193"/>
        <item x="237"/>
        <item x="234"/>
        <item x="235"/>
        <item x="194"/>
        <item x="195"/>
        <item x="238"/>
        <item x="104"/>
        <item t="default"/>
      </items>
    </pivotField>
    <pivotField axis="axisPage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dataField="1" showAll="0"/>
  </pivotFields>
  <rowFields count="2">
    <field x="2"/>
    <field x="3"/>
  </rowFields>
  <rowItems count="371">
    <i>
      <x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>
      <x v="1"/>
    </i>
    <i r="1">
      <x v="92"/>
    </i>
    <i r="1">
      <x v="94"/>
    </i>
    <i r="1">
      <x v="95"/>
    </i>
    <i r="1">
      <x v="99"/>
    </i>
    <i r="1">
      <x v="100"/>
    </i>
    <i r="1">
      <x v="101"/>
    </i>
    <i r="1">
      <x v="102"/>
    </i>
    <i>
      <x v="2"/>
    </i>
    <i r="1">
      <x v="89"/>
    </i>
    <i r="1">
      <x v="90"/>
    </i>
    <i r="1">
      <x v="91"/>
    </i>
    <i r="1">
      <x v="93"/>
    </i>
    <i r="1">
      <x v="96"/>
    </i>
    <i r="1">
      <x v="97"/>
    </i>
    <i r="1">
      <x v="98"/>
    </i>
    <i r="1">
      <x v="169"/>
    </i>
    <i r="1">
      <x v="210"/>
    </i>
    <i r="1">
      <x v="211"/>
    </i>
    <i r="1">
      <x v="212"/>
    </i>
    <i r="1">
      <x v="213"/>
    </i>
    <i>
      <x v="3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6"/>
    </i>
    <i r="1">
      <x v="207"/>
    </i>
    <i r="1">
      <x v="208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>
      <x v="4"/>
    </i>
    <i r="1">
      <x/>
    </i>
    <i r="1">
      <x v="1"/>
    </i>
    <i r="1">
      <x v="2"/>
    </i>
    <i r="1">
      <x v="3"/>
    </i>
    <i>
      <x v="5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205"/>
    </i>
    <i r="1">
      <x v="290"/>
    </i>
    <i>
      <x v="6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6"/>
    </i>
    <i r="1">
      <x v="37"/>
    </i>
    <i r="1">
      <x v="38"/>
    </i>
    <i r="1">
      <x v="39"/>
    </i>
    <i r="1">
      <x v="48"/>
    </i>
    <i r="1">
      <x v="49"/>
    </i>
    <i r="1">
      <x v="50"/>
    </i>
    <i r="1">
      <x v="51"/>
    </i>
    <i r="1">
      <x v="52"/>
    </i>
    <i r="1">
      <x v="59"/>
    </i>
    <i r="1">
      <x v="60"/>
    </i>
    <i r="1">
      <x v="61"/>
    </i>
    <i>
      <x v="7"/>
    </i>
    <i r="1">
      <x v="235"/>
    </i>
    <i>
      <x v="8"/>
    </i>
    <i r="1">
      <x v="22"/>
    </i>
    <i>
      <x v="9"/>
    </i>
    <i r="1">
      <x v="21"/>
    </i>
    <i>
      <x v="10"/>
    </i>
    <i r="1">
      <x v="134"/>
    </i>
    <i>
      <x v="11"/>
    </i>
    <i r="1">
      <x v="337"/>
    </i>
    <i>
      <x v="12"/>
    </i>
    <i r="1">
      <x v="77"/>
    </i>
    <i>
      <x v="13"/>
    </i>
    <i r="1">
      <x v="75"/>
    </i>
    <i r="1">
      <x v="76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>
      <x v="14"/>
    </i>
    <i r="1">
      <x v="291"/>
    </i>
    <i r="1">
      <x v="293"/>
    </i>
    <i r="1">
      <x v="294"/>
    </i>
    <i r="1">
      <x v="295"/>
    </i>
    <i r="1">
      <x v="296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>
      <x v="15"/>
    </i>
    <i r="1">
      <x v="292"/>
    </i>
    <i r="1">
      <x v="297"/>
    </i>
    <i>
      <x v="16"/>
    </i>
    <i r="1">
      <x v="323"/>
    </i>
    <i>
      <x v="17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289"/>
    </i>
    <i>
      <x v="18"/>
    </i>
    <i r="1">
      <x v="34"/>
    </i>
    <i r="1">
      <x v="35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209"/>
    </i>
    <i r="1">
      <x v="288"/>
    </i>
    <i>
      <x v="19"/>
    </i>
    <i r="1">
      <x v="315"/>
    </i>
    <i r="1">
      <x v="316"/>
    </i>
    <i r="1">
      <x v="321"/>
    </i>
    <i r="1">
      <x v="322"/>
    </i>
    <i r="1">
      <x v="332"/>
    </i>
    <i r="1">
      <x v="333"/>
    </i>
    <i>
      <x v="20"/>
    </i>
    <i r="1">
      <x v="135"/>
    </i>
    <i r="1">
      <x v="136"/>
    </i>
    <i r="1">
      <x v="137"/>
    </i>
    <i r="1">
      <x v="138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7"/>
    </i>
    <i r="1">
      <x v="318"/>
    </i>
    <i r="1">
      <x v="319"/>
    </i>
    <i r="1">
      <x v="320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4"/>
    </i>
    <i r="1">
      <x v="335"/>
    </i>
    <i r="1">
      <x v="336"/>
    </i>
    <i>
      <x v="21"/>
    </i>
    <i r="1">
      <x v="20"/>
    </i>
    <i>
      <x v="22"/>
    </i>
    <i r="1">
      <x v="46"/>
    </i>
    <i r="1">
      <x v="47"/>
    </i>
    <i r="1">
      <x v="62"/>
    </i>
    <i r="1">
      <x v="63"/>
    </i>
    <i>
      <x v="2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>
      <x v="24"/>
    </i>
    <i r="1">
      <x v="155"/>
    </i>
    <i r="1">
      <x v="156"/>
    </i>
    <i>
      <x v="25"/>
    </i>
    <i r="1">
      <x v="189"/>
    </i>
    <i>
      <x v="26"/>
    </i>
    <i r="1">
      <x v="18"/>
    </i>
    <i r="1">
      <x v="1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>
      <x v="27"/>
    </i>
    <i r="1">
      <x v="74"/>
    </i>
    <i>
      <x v="28"/>
    </i>
    <i r="1">
      <x v="170"/>
    </i>
    <i r="1">
      <x v="171"/>
    </i>
    <i r="1">
      <x v="172"/>
    </i>
    <i>
      <x v="29"/>
    </i>
    <i r="1">
      <x v="190"/>
    </i>
    <i>
      <x v="30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>
      <x v="3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11"/>
    </i>
    <i r="1">
      <x v="112"/>
    </i>
    <i r="1">
      <x v="1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>
      <x v="32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298"/>
    </i>
  </rowItems>
  <colFields count="1">
    <field x="-2"/>
  </colFields>
  <colItems count="2">
    <i>
      <x/>
    </i>
    <i i="1">
      <x v="1"/>
    </i>
  </colItems>
  <pageFields count="2">
    <pageField fld="4" hier="-1"/>
    <pageField fld="0" hier="-1"/>
  </pageFields>
  <dataFields count="2">
    <dataField name="Phase 1 or 3" fld="12" baseField="3" baseItem="143"/>
    <dataField name="VER (cfm/W)" fld="10" baseField="3" baseItem="304" numFmtId="4"/>
  </dataField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bess.illinois.edu/pdf/c12382.pdf" TargetMode="External"/><Relationship Id="rId18" Type="http://schemas.openxmlformats.org/officeDocument/2006/relationships/hyperlink" Target="http://bess.illinois.edu/pdf/c15244.pdf" TargetMode="External"/><Relationship Id="rId26" Type="http://schemas.openxmlformats.org/officeDocument/2006/relationships/hyperlink" Target="http://bess.illinois.edu/pdf/c12027.pdf" TargetMode="External"/><Relationship Id="rId39" Type="http://schemas.openxmlformats.org/officeDocument/2006/relationships/hyperlink" Target="http://bess.illinois.edu/pdf/c15067.pdf" TargetMode="External"/><Relationship Id="rId21" Type="http://schemas.openxmlformats.org/officeDocument/2006/relationships/hyperlink" Target="http://bess.illinois.edu/pdf/c16038.pdf" TargetMode="External"/><Relationship Id="rId34" Type="http://schemas.openxmlformats.org/officeDocument/2006/relationships/hyperlink" Target="http://bess.illinois.edu/pdf/c15228.pdf" TargetMode="External"/><Relationship Id="rId42" Type="http://schemas.openxmlformats.org/officeDocument/2006/relationships/hyperlink" Target="http://bess.illinois.edu/pdf/c16403.pdf" TargetMode="External"/><Relationship Id="rId47" Type="http://schemas.openxmlformats.org/officeDocument/2006/relationships/hyperlink" Target="http://bess.illinois.edu/pdf/c14026.pdf" TargetMode="External"/><Relationship Id="rId50" Type="http://schemas.openxmlformats.org/officeDocument/2006/relationships/hyperlink" Target="http://bess.illinois.edu/pdf/c13238.pdf" TargetMode="External"/><Relationship Id="rId55" Type="http://schemas.openxmlformats.org/officeDocument/2006/relationships/hyperlink" Target="http://bess.illinois.edu/pdf/c16046.pdf" TargetMode="External"/><Relationship Id="rId63" Type="http://schemas.openxmlformats.org/officeDocument/2006/relationships/hyperlink" Target="http://bess.illinois.edu/pdf/c14290.pdf" TargetMode="External"/><Relationship Id="rId68" Type="http://schemas.openxmlformats.org/officeDocument/2006/relationships/hyperlink" Target="http://bess.illinois.edu/pdf/c14067.pdf" TargetMode="External"/><Relationship Id="rId76" Type="http://schemas.openxmlformats.org/officeDocument/2006/relationships/hyperlink" Target="http://bess.illinois.edu/pdf/c16413.pdf" TargetMode="External"/><Relationship Id="rId84" Type="http://schemas.openxmlformats.org/officeDocument/2006/relationships/hyperlink" Target="http://bess.illinois.edu/pdf/c09200.pdf" TargetMode="External"/><Relationship Id="rId7" Type="http://schemas.openxmlformats.org/officeDocument/2006/relationships/hyperlink" Target="http://bess.illinois.edu/pdf/c11002.pdf" TargetMode="External"/><Relationship Id="rId71" Type="http://schemas.openxmlformats.org/officeDocument/2006/relationships/hyperlink" Target="http://bess.illinois.edu/pdf/c16417.pdf" TargetMode="External"/><Relationship Id="rId2" Type="http://schemas.openxmlformats.org/officeDocument/2006/relationships/hyperlink" Target="http://bess.illinois.edu/pdf/c14032.pdf" TargetMode="External"/><Relationship Id="rId16" Type="http://schemas.openxmlformats.org/officeDocument/2006/relationships/hyperlink" Target="http://bess.illinois.edu/pdf/c14009.pdf" TargetMode="External"/><Relationship Id="rId29" Type="http://schemas.openxmlformats.org/officeDocument/2006/relationships/hyperlink" Target="http://bess.illinois.edu/pdf/c14306.pdf" TargetMode="External"/><Relationship Id="rId11" Type="http://schemas.openxmlformats.org/officeDocument/2006/relationships/hyperlink" Target="http://bess.illinois.edu/pdf/c12398.pdf" TargetMode="External"/><Relationship Id="rId24" Type="http://schemas.openxmlformats.org/officeDocument/2006/relationships/hyperlink" Target="http://bess.illinois.edu/pdf/c15223.pdf" TargetMode="External"/><Relationship Id="rId32" Type="http://schemas.openxmlformats.org/officeDocument/2006/relationships/hyperlink" Target="http://bess.illinois.edu/pdf/c09021.pdf" TargetMode="External"/><Relationship Id="rId37" Type="http://schemas.openxmlformats.org/officeDocument/2006/relationships/hyperlink" Target="http://bess.illinois.edu/pdf/c09040.pdf" TargetMode="External"/><Relationship Id="rId40" Type="http://schemas.openxmlformats.org/officeDocument/2006/relationships/hyperlink" Target="http://bess.illinois.edu/pdf/c15065.pdf" TargetMode="External"/><Relationship Id="rId45" Type="http://schemas.openxmlformats.org/officeDocument/2006/relationships/hyperlink" Target="http://bess.illinois.edu/pdf/c14030.pdf" TargetMode="External"/><Relationship Id="rId53" Type="http://schemas.openxmlformats.org/officeDocument/2006/relationships/hyperlink" Target="http://bess.illinois.edu/pdf/c14321.pdf" TargetMode="External"/><Relationship Id="rId58" Type="http://schemas.openxmlformats.org/officeDocument/2006/relationships/hyperlink" Target="http://bess.illinois.edu/pdf/c16073.pdf" TargetMode="External"/><Relationship Id="rId66" Type="http://schemas.openxmlformats.org/officeDocument/2006/relationships/hyperlink" Target="http://bess.illinois.edu/pdf/c12389.pdf" TargetMode="External"/><Relationship Id="rId74" Type="http://schemas.openxmlformats.org/officeDocument/2006/relationships/hyperlink" Target="http://bess.illinois.edu/pdf/c16025.pdf" TargetMode="External"/><Relationship Id="rId79" Type="http://schemas.openxmlformats.org/officeDocument/2006/relationships/hyperlink" Target="http://bess.illinois.edu/pdf/c12384.pdf" TargetMode="External"/><Relationship Id="rId87" Type="http://schemas.openxmlformats.org/officeDocument/2006/relationships/drawing" Target="../drawings/drawing1.xml"/><Relationship Id="rId5" Type="http://schemas.openxmlformats.org/officeDocument/2006/relationships/hyperlink" Target="http://bess.illinois.edu/pdf/c14052.pdf" TargetMode="External"/><Relationship Id="rId61" Type="http://schemas.openxmlformats.org/officeDocument/2006/relationships/hyperlink" Target="http://bess.illinois.edu/pdf/c12400.pdf" TargetMode="External"/><Relationship Id="rId82" Type="http://schemas.openxmlformats.org/officeDocument/2006/relationships/hyperlink" Target="http://bess.illinois.edu/pdf/c09209.pdf" TargetMode="External"/><Relationship Id="rId19" Type="http://schemas.openxmlformats.org/officeDocument/2006/relationships/hyperlink" Target="http://bess.illinois.edu/pdf/c16241.pdf" TargetMode="External"/><Relationship Id="rId4" Type="http://schemas.openxmlformats.org/officeDocument/2006/relationships/hyperlink" Target="http://bess.illinois.edu/pdf/c13218.pdf" TargetMode="External"/><Relationship Id="rId9" Type="http://schemas.openxmlformats.org/officeDocument/2006/relationships/hyperlink" Target="http://bess.illinois.edu/pdf/c16051.pdf" TargetMode="External"/><Relationship Id="rId14" Type="http://schemas.openxmlformats.org/officeDocument/2006/relationships/hyperlink" Target="http://bess.illinois.edu/pdf/c14010.pdf" TargetMode="External"/><Relationship Id="rId22" Type="http://schemas.openxmlformats.org/officeDocument/2006/relationships/hyperlink" Target="http://bess.illinois.edu/pdf/c15229.pdf" TargetMode="External"/><Relationship Id="rId27" Type="http://schemas.openxmlformats.org/officeDocument/2006/relationships/hyperlink" Target="http://bess.illinois.edu/pdf/c14305.pdf" TargetMode="External"/><Relationship Id="rId30" Type="http://schemas.openxmlformats.org/officeDocument/2006/relationships/hyperlink" Target="http://bess.illinois.edu/pdf/c16422.pdf" TargetMode="External"/><Relationship Id="rId35" Type="http://schemas.openxmlformats.org/officeDocument/2006/relationships/hyperlink" Target="http://bess.illinois.edu/pdf/c08007.pdf" TargetMode="External"/><Relationship Id="rId43" Type="http://schemas.openxmlformats.org/officeDocument/2006/relationships/hyperlink" Target="http://bess.illinois.edu/pdf/c15068.pdf" TargetMode="External"/><Relationship Id="rId48" Type="http://schemas.openxmlformats.org/officeDocument/2006/relationships/hyperlink" Target="http://bess.illinois.edu/pdf/c14044.pdf" TargetMode="External"/><Relationship Id="rId56" Type="http://schemas.openxmlformats.org/officeDocument/2006/relationships/hyperlink" Target="http://bess.illinois.edu/pdf/c16049.pdf" TargetMode="External"/><Relationship Id="rId64" Type="http://schemas.openxmlformats.org/officeDocument/2006/relationships/hyperlink" Target="http://bess.illinois.edu/pdf/c14007.pdf" TargetMode="External"/><Relationship Id="rId69" Type="http://schemas.openxmlformats.org/officeDocument/2006/relationships/hyperlink" Target="http://bess.illinois.edu/pdf/c14271.pdf" TargetMode="External"/><Relationship Id="rId77" Type="http://schemas.openxmlformats.org/officeDocument/2006/relationships/hyperlink" Target="http://bess.illinois.edu/pdf/c16039.pdf" TargetMode="External"/><Relationship Id="rId8" Type="http://schemas.openxmlformats.org/officeDocument/2006/relationships/hyperlink" Target="http://bess.illinois.edu/pdf/c08042.pdf" TargetMode="External"/><Relationship Id="rId51" Type="http://schemas.openxmlformats.org/officeDocument/2006/relationships/hyperlink" Target="http://bess.illinois.edu/pdf/c12418.pdf" TargetMode="External"/><Relationship Id="rId72" Type="http://schemas.openxmlformats.org/officeDocument/2006/relationships/hyperlink" Target="http://bess.illinois.edu/pdf/c14275.pdf" TargetMode="External"/><Relationship Id="rId80" Type="http://schemas.openxmlformats.org/officeDocument/2006/relationships/hyperlink" Target="http://bess.illinois.edu/pdf/c12388.pdf" TargetMode="External"/><Relationship Id="rId85" Type="http://schemas.openxmlformats.org/officeDocument/2006/relationships/hyperlink" Target="http://bess.illinois.edu/pdf/c09198.pdf" TargetMode="External"/><Relationship Id="rId3" Type="http://schemas.openxmlformats.org/officeDocument/2006/relationships/hyperlink" Target="http://bess.illinois.edu/pdf/c13219.pdf" TargetMode="External"/><Relationship Id="rId12" Type="http://schemas.openxmlformats.org/officeDocument/2006/relationships/hyperlink" Target="http://bess.illinois.edu/pdf/c12397.pdf" TargetMode="External"/><Relationship Id="rId17" Type="http://schemas.openxmlformats.org/officeDocument/2006/relationships/hyperlink" Target="http://bess.illinois.edu/pdf/c12378.pdf" TargetMode="External"/><Relationship Id="rId25" Type="http://schemas.openxmlformats.org/officeDocument/2006/relationships/hyperlink" Target="http://bess.illinois.edu/pdf/c12033.pdf" TargetMode="External"/><Relationship Id="rId33" Type="http://schemas.openxmlformats.org/officeDocument/2006/relationships/hyperlink" Target="http://bess.illinois.edu/pdf/c15225.pdf" TargetMode="External"/><Relationship Id="rId38" Type="http://schemas.openxmlformats.org/officeDocument/2006/relationships/hyperlink" Target="http://bess.illinois.edu/pdf/c08052.pdf" TargetMode="External"/><Relationship Id="rId46" Type="http://schemas.openxmlformats.org/officeDocument/2006/relationships/hyperlink" Target="http://bess.illinois.edu/pdf/c13224.pdf" TargetMode="External"/><Relationship Id="rId59" Type="http://schemas.openxmlformats.org/officeDocument/2006/relationships/hyperlink" Target="http://bess.illinois.edu/pdf/c15072.pdf" TargetMode="External"/><Relationship Id="rId67" Type="http://schemas.openxmlformats.org/officeDocument/2006/relationships/hyperlink" Target="http://bess.illinois.edu/pdf/c16025.pdf" TargetMode="External"/><Relationship Id="rId20" Type="http://schemas.openxmlformats.org/officeDocument/2006/relationships/hyperlink" Target="http://bess.illinois.edu/pdf/c16036.pdf" TargetMode="External"/><Relationship Id="rId41" Type="http://schemas.openxmlformats.org/officeDocument/2006/relationships/hyperlink" Target="http://bess.illinois.edu/pdf/c16433.pdf" TargetMode="External"/><Relationship Id="rId54" Type="http://schemas.openxmlformats.org/officeDocument/2006/relationships/hyperlink" Target="http://bess.illinois.edu/pdf/c15257.pdf" TargetMode="External"/><Relationship Id="rId62" Type="http://schemas.openxmlformats.org/officeDocument/2006/relationships/hyperlink" Target="http://bess.illinois.edu/pdf/c12401.pdf" TargetMode="External"/><Relationship Id="rId70" Type="http://schemas.openxmlformats.org/officeDocument/2006/relationships/hyperlink" Target="http://bess.illinois.edu/pdf/c14068.pdf" TargetMode="External"/><Relationship Id="rId75" Type="http://schemas.openxmlformats.org/officeDocument/2006/relationships/hyperlink" Target="http://bess.illinois.edu/pdf/c16408.pdf" TargetMode="External"/><Relationship Id="rId83" Type="http://schemas.openxmlformats.org/officeDocument/2006/relationships/hyperlink" Target="http://bess.illinois.edu/pdf/c09199.pdf" TargetMode="External"/><Relationship Id="rId1" Type="http://schemas.openxmlformats.org/officeDocument/2006/relationships/hyperlink" Target="http://bess.illinois.edu/pdf/c08047.pdf" TargetMode="External"/><Relationship Id="rId6" Type="http://schemas.openxmlformats.org/officeDocument/2006/relationships/hyperlink" Target="http://bess.illinois.edu/pdf/c12407.pdf" TargetMode="External"/><Relationship Id="rId15" Type="http://schemas.openxmlformats.org/officeDocument/2006/relationships/hyperlink" Target="http://bess.illinois.edu/pdf/c12383.pdf" TargetMode="External"/><Relationship Id="rId23" Type="http://schemas.openxmlformats.org/officeDocument/2006/relationships/hyperlink" Target="http://bess.illinois.edu/pdf/c08010.pdf" TargetMode="External"/><Relationship Id="rId28" Type="http://schemas.openxmlformats.org/officeDocument/2006/relationships/hyperlink" Target="http://bess.illinois.edu/pdf/c08051.pdf" TargetMode="External"/><Relationship Id="rId36" Type="http://schemas.openxmlformats.org/officeDocument/2006/relationships/hyperlink" Target="http://bess.illinois.edu/pdf/c15224.pdf" TargetMode="External"/><Relationship Id="rId49" Type="http://schemas.openxmlformats.org/officeDocument/2006/relationships/hyperlink" Target="http://bess.illinois.edu/pdf/c13236.pdf" TargetMode="External"/><Relationship Id="rId57" Type="http://schemas.openxmlformats.org/officeDocument/2006/relationships/hyperlink" Target="http://bess.illinois.edu/pdf/c15070.pdf" TargetMode="External"/><Relationship Id="rId10" Type="http://schemas.openxmlformats.org/officeDocument/2006/relationships/hyperlink" Target="http://bess.illinois.edu/pdf/c16045.pdf" TargetMode="External"/><Relationship Id="rId31" Type="http://schemas.openxmlformats.org/officeDocument/2006/relationships/hyperlink" Target="http://bess.illinois.edu/pdf/c15042.pdf" TargetMode="External"/><Relationship Id="rId44" Type="http://schemas.openxmlformats.org/officeDocument/2006/relationships/hyperlink" Target="http://bess.illinois.edu/pdf/c15069.pdf" TargetMode="External"/><Relationship Id="rId52" Type="http://schemas.openxmlformats.org/officeDocument/2006/relationships/hyperlink" Target="http://bess.illinois.edu/pdf/c12404.pdf" TargetMode="External"/><Relationship Id="rId60" Type="http://schemas.openxmlformats.org/officeDocument/2006/relationships/hyperlink" Target="http://bess.illinois.edu/pdf/c14017.pdf" TargetMode="External"/><Relationship Id="rId65" Type="http://schemas.openxmlformats.org/officeDocument/2006/relationships/hyperlink" Target="http://bess.illinois.edu/pdf/c12385.pdf" TargetMode="External"/><Relationship Id="rId73" Type="http://schemas.openxmlformats.org/officeDocument/2006/relationships/hyperlink" Target="http://bess.illinois.edu/pdf/c16035.pdf" TargetMode="External"/><Relationship Id="rId78" Type="http://schemas.openxmlformats.org/officeDocument/2006/relationships/hyperlink" Target="http://bess.illinois.edu/pdf/c14279.pdf" TargetMode="External"/><Relationship Id="rId81" Type="http://schemas.openxmlformats.org/officeDocument/2006/relationships/hyperlink" Target="http://bess.illinois.edu/pdf/c09204.pdf" TargetMode="External"/><Relationship Id="rId86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bess.illinois.edu/pdf/14158.pdf" TargetMode="External"/><Relationship Id="rId117" Type="http://schemas.openxmlformats.org/officeDocument/2006/relationships/hyperlink" Target="http://bess.illinois.edu/pdf/16850.pdf" TargetMode="External"/><Relationship Id="rId21" Type="http://schemas.openxmlformats.org/officeDocument/2006/relationships/hyperlink" Target="http://bess.illinois.edu/pdf/02031.pdf" TargetMode="External"/><Relationship Id="rId42" Type="http://schemas.openxmlformats.org/officeDocument/2006/relationships/hyperlink" Target="http://bess.illinois.edu/pdf/12791.pdf" TargetMode="External"/><Relationship Id="rId47" Type="http://schemas.openxmlformats.org/officeDocument/2006/relationships/hyperlink" Target="http://bess.illinois.edu/pdf/15648.pdf" TargetMode="External"/><Relationship Id="rId63" Type="http://schemas.openxmlformats.org/officeDocument/2006/relationships/hyperlink" Target="http://bess.illinois.edu/pdf/16812.pdf" TargetMode="External"/><Relationship Id="rId68" Type="http://schemas.openxmlformats.org/officeDocument/2006/relationships/hyperlink" Target="http://bess.illinois.edu/pdf/16832.pdf" TargetMode="External"/><Relationship Id="rId84" Type="http://schemas.openxmlformats.org/officeDocument/2006/relationships/hyperlink" Target="http://bess.illinois.edu/pdf/05205.pdf" TargetMode="External"/><Relationship Id="rId89" Type="http://schemas.openxmlformats.org/officeDocument/2006/relationships/hyperlink" Target="http://bess.illinois.edu/pdf/12794.pdf" TargetMode="External"/><Relationship Id="rId112" Type="http://schemas.openxmlformats.org/officeDocument/2006/relationships/hyperlink" Target="http://bess.illinois.edu/pdf/16809.pdf" TargetMode="External"/><Relationship Id="rId16" Type="http://schemas.openxmlformats.org/officeDocument/2006/relationships/hyperlink" Target="http://bess.illinois.edu/pdf/14100.pdf" TargetMode="External"/><Relationship Id="rId107" Type="http://schemas.openxmlformats.org/officeDocument/2006/relationships/hyperlink" Target="http://bess.illinois.edu/pdf/16479.pdf" TargetMode="External"/><Relationship Id="rId11" Type="http://schemas.openxmlformats.org/officeDocument/2006/relationships/hyperlink" Target="http://bess.illinois.edu/pdf/01296.pdf" TargetMode="External"/><Relationship Id="rId32" Type="http://schemas.openxmlformats.org/officeDocument/2006/relationships/hyperlink" Target="http://bess.illinois.edu/pdf/13591.pdf" TargetMode="External"/><Relationship Id="rId37" Type="http://schemas.openxmlformats.org/officeDocument/2006/relationships/hyperlink" Target="http://bess.illinois.edu/pdf/12637.pdf" TargetMode="External"/><Relationship Id="rId53" Type="http://schemas.openxmlformats.org/officeDocument/2006/relationships/hyperlink" Target="http://bess.illinois.edu/pdf/15646.pdf" TargetMode="External"/><Relationship Id="rId58" Type="http://schemas.openxmlformats.org/officeDocument/2006/relationships/hyperlink" Target="http://bess.illinois.edu/pdf/17057.pdf" TargetMode="External"/><Relationship Id="rId74" Type="http://schemas.openxmlformats.org/officeDocument/2006/relationships/hyperlink" Target="http://bess.illinois.edu/pdf/12679.pdf" TargetMode="External"/><Relationship Id="rId79" Type="http://schemas.openxmlformats.org/officeDocument/2006/relationships/hyperlink" Target="http://bess.illinois.edu/pdf/15655.pdf" TargetMode="External"/><Relationship Id="rId102" Type="http://schemas.openxmlformats.org/officeDocument/2006/relationships/hyperlink" Target="http://bess.illinois.edu/pdf/14167.pdf" TargetMode="External"/><Relationship Id="rId123" Type="http://schemas.openxmlformats.org/officeDocument/2006/relationships/hyperlink" Target="http://bess.illinois.edu/pdf/11223.pdf" TargetMode="External"/><Relationship Id="rId128" Type="http://schemas.openxmlformats.org/officeDocument/2006/relationships/hyperlink" Target="http://bess.illinois.edu/pdf/07204.pdf" TargetMode="External"/><Relationship Id="rId5" Type="http://schemas.openxmlformats.org/officeDocument/2006/relationships/hyperlink" Target="http://bess.illinois.edu/pdf/02142.pdf" TargetMode="External"/><Relationship Id="rId90" Type="http://schemas.openxmlformats.org/officeDocument/2006/relationships/hyperlink" Target="http://bess.illinois.edu/pdf/15178.pdf" TargetMode="External"/><Relationship Id="rId95" Type="http://schemas.openxmlformats.org/officeDocument/2006/relationships/hyperlink" Target="http://bess.illinois.edu/pdf/15407.pdf" TargetMode="External"/><Relationship Id="rId19" Type="http://schemas.openxmlformats.org/officeDocument/2006/relationships/hyperlink" Target="http://bess.illinois.edu/pdf/12674.pdf" TargetMode="External"/><Relationship Id="rId14" Type="http://schemas.openxmlformats.org/officeDocument/2006/relationships/hyperlink" Target="http://bess.illinois.edu/pdf/05203.pdf" TargetMode="External"/><Relationship Id="rId22" Type="http://schemas.openxmlformats.org/officeDocument/2006/relationships/hyperlink" Target="http://bess.illinois.edu/pdf/02235.pdf" TargetMode="External"/><Relationship Id="rId27" Type="http://schemas.openxmlformats.org/officeDocument/2006/relationships/hyperlink" Target="http://bess.illinois.edu/pdf/14183.pdf" TargetMode="External"/><Relationship Id="rId30" Type="http://schemas.openxmlformats.org/officeDocument/2006/relationships/hyperlink" Target="http://bess.illinois.edu/pdf/12615.pdf" TargetMode="External"/><Relationship Id="rId35" Type="http://schemas.openxmlformats.org/officeDocument/2006/relationships/hyperlink" Target="http://bess.illinois.edu/pdf/12554.pdf" TargetMode="External"/><Relationship Id="rId43" Type="http://schemas.openxmlformats.org/officeDocument/2006/relationships/hyperlink" Target="http://bess.illinois.edu/pdf/15181.pdf" TargetMode="External"/><Relationship Id="rId48" Type="http://schemas.openxmlformats.org/officeDocument/2006/relationships/hyperlink" Target="http://bess.illinois.edu/pdf/12709.pdf" TargetMode="External"/><Relationship Id="rId56" Type="http://schemas.openxmlformats.org/officeDocument/2006/relationships/hyperlink" Target="http://bess.illinois.edu/pdf/13365.pdf" TargetMode="External"/><Relationship Id="rId64" Type="http://schemas.openxmlformats.org/officeDocument/2006/relationships/hyperlink" Target="http://bess.illinois.edu/pdf/16814.pdf" TargetMode="External"/><Relationship Id="rId69" Type="http://schemas.openxmlformats.org/officeDocument/2006/relationships/hyperlink" Target="http://bess.illinois.edu/pdf/16835.pdf" TargetMode="External"/><Relationship Id="rId77" Type="http://schemas.openxmlformats.org/officeDocument/2006/relationships/hyperlink" Target="http://bess.illinois.edu/pdf/12798.pdf" TargetMode="External"/><Relationship Id="rId100" Type="http://schemas.openxmlformats.org/officeDocument/2006/relationships/hyperlink" Target="http://bess.illinois.edu/pdf/13569.pdf" TargetMode="External"/><Relationship Id="rId105" Type="http://schemas.openxmlformats.org/officeDocument/2006/relationships/hyperlink" Target="http://bess.illinois.edu/pdf/13514.pdf" TargetMode="External"/><Relationship Id="rId113" Type="http://schemas.openxmlformats.org/officeDocument/2006/relationships/hyperlink" Target="http://bess.illinois.edu/pdf/16810.pdf" TargetMode="External"/><Relationship Id="rId118" Type="http://schemas.openxmlformats.org/officeDocument/2006/relationships/hyperlink" Target="http://bess.illinois.edu/pdf/16675.pdf" TargetMode="External"/><Relationship Id="rId126" Type="http://schemas.openxmlformats.org/officeDocument/2006/relationships/hyperlink" Target="http://bess.illinois.edu/pdf/11230.pdf" TargetMode="External"/><Relationship Id="rId8" Type="http://schemas.openxmlformats.org/officeDocument/2006/relationships/hyperlink" Target="http://bess.illinois.edu/pdf/06048.pdf" TargetMode="External"/><Relationship Id="rId51" Type="http://schemas.openxmlformats.org/officeDocument/2006/relationships/hyperlink" Target="http://bess.illinois.edu/pdf/12243.pdf" TargetMode="External"/><Relationship Id="rId72" Type="http://schemas.openxmlformats.org/officeDocument/2006/relationships/hyperlink" Target="http://bess.illinois.edu/pdf/15202.pdf" TargetMode="External"/><Relationship Id="rId80" Type="http://schemas.openxmlformats.org/officeDocument/2006/relationships/hyperlink" Target="http://bess.illinois.edu/pdf/15654.pdf" TargetMode="External"/><Relationship Id="rId85" Type="http://schemas.openxmlformats.org/officeDocument/2006/relationships/hyperlink" Target="http://bess.illinois.edu/pdf/02375.pdf" TargetMode="External"/><Relationship Id="rId93" Type="http://schemas.openxmlformats.org/officeDocument/2006/relationships/hyperlink" Target="http://bess.illinois.edu/pdf/12741.pdf" TargetMode="External"/><Relationship Id="rId98" Type="http://schemas.openxmlformats.org/officeDocument/2006/relationships/hyperlink" Target="http://bess.illinois.edu/pdf/12562.pdf" TargetMode="External"/><Relationship Id="rId121" Type="http://schemas.openxmlformats.org/officeDocument/2006/relationships/hyperlink" Target="http://bess.illinois.edu/pdf/11204.pdf" TargetMode="External"/><Relationship Id="rId3" Type="http://schemas.openxmlformats.org/officeDocument/2006/relationships/hyperlink" Target="http://bess.illinois.edu/pdf/16136.pdf" TargetMode="External"/><Relationship Id="rId12" Type="http://schemas.openxmlformats.org/officeDocument/2006/relationships/hyperlink" Target="http://bess.illinois.edu/pdf/99022.pdf" TargetMode="External"/><Relationship Id="rId17" Type="http://schemas.openxmlformats.org/officeDocument/2006/relationships/hyperlink" Target="http://bess.illinois.edu/pdf/11359.pdf" TargetMode="External"/><Relationship Id="rId25" Type="http://schemas.openxmlformats.org/officeDocument/2006/relationships/hyperlink" Target="http://bess.illinois.edu/pdf/14159.pdf" TargetMode="External"/><Relationship Id="rId33" Type="http://schemas.openxmlformats.org/officeDocument/2006/relationships/hyperlink" Target="http://bess.illinois.edu/pdf/12620.pdf" TargetMode="External"/><Relationship Id="rId38" Type="http://schemas.openxmlformats.org/officeDocument/2006/relationships/hyperlink" Target="http://bess.illinois.edu/pdf/16190.pdf" TargetMode="External"/><Relationship Id="rId46" Type="http://schemas.openxmlformats.org/officeDocument/2006/relationships/hyperlink" Target="http://bess.illinois.edu/pdf/15666.pdf" TargetMode="External"/><Relationship Id="rId59" Type="http://schemas.openxmlformats.org/officeDocument/2006/relationships/hyperlink" Target="http://bess.illinois.edu/pdf/16521.pdf" TargetMode="External"/><Relationship Id="rId67" Type="http://schemas.openxmlformats.org/officeDocument/2006/relationships/hyperlink" Target="http://bess.illinois.edu/pdf/16683.pdf" TargetMode="External"/><Relationship Id="rId103" Type="http://schemas.openxmlformats.org/officeDocument/2006/relationships/hyperlink" Target="http://bess.illinois.edu/pdf/14170.pdf" TargetMode="External"/><Relationship Id="rId108" Type="http://schemas.openxmlformats.org/officeDocument/2006/relationships/hyperlink" Target="http://bess.illinois.edu/pdf/16804.pdf" TargetMode="External"/><Relationship Id="rId116" Type="http://schemas.openxmlformats.org/officeDocument/2006/relationships/hyperlink" Target="http://bess.illinois.edu/pdf/16849.pdf" TargetMode="External"/><Relationship Id="rId124" Type="http://schemas.openxmlformats.org/officeDocument/2006/relationships/hyperlink" Target="http://bess.illinois.edu/pdf/11221.pdf" TargetMode="External"/><Relationship Id="rId129" Type="http://schemas.openxmlformats.org/officeDocument/2006/relationships/printerSettings" Target="../printerSettings/printerSettings2.bin"/><Relationship Id="rId20" Type="http://schemas.openxmlformats.org/officeDocument/2006/relationships/hyperlink" Target="http://bess.illinois.edu/pdf/12425.pdf" TargetMode="External"/><Relationship Id="rId41" Type="http://schemas.openxmlformats.org/officeDocument/2006/relationships/hyperlink" Target="http://bess.illinois.edu/pdf/15003.pdf" TargetMode="External"/><Relationship Id="rId54" Type="http://schemas.openxmlformats.org/officeDocument/2006/relationships/hyperlink" Target="http://bess.illinois.edu/pdf/05122.pdf" TargetMode="External"/><Relationship Id="rId62" Type="http://schemas.openxmlformats.org/officeDocument/2006/relationships/hyperlink" Target="http://bess.illinois.edu/pdf/16556.pdf" TargetMode="External"/><Relationship Id="rId70" Type="http://schemas.openxmlformats.org/officeDocument/2006/relationships/hyperlink" Target="http://bess.illinois.edu/pdf/16837.pdf" TargetMode="External"/><Relationship Id="rId75" Type="http://schemas.openxmlformats.org/officeDocument/2006/relationships/hyperlink" Target="http://bess.illinois.edu/pdf/12680.pdf" TargetMode="External"/><Relationship Id="rId83" Type="http://schemas.openxmlformats.org/officeDocument/2006/relationships/hyperlink" Target="http://bess.illinois.edu/pdf/05126.pdf" TargetMode="External"/><Relationship Id="rId88" Type="http://schemas.openxmlformats.org/officeDocument/2006/relationships/hyperlink" Target="http://bess.illinois.edu/pdf/13185.pdf" TargetMode="External"/><Relationship Id="rId91" Type="http://schemas.openxmlformats.org/officeDocument/2006/relationships/hyperlink" Target="http://bess.illinois.edu/pdf/12788.pdf" TargetMode="External"/><Relationship Id="rId96" Type="http://schemas.openxmlformats.org/officeDocument/2006/relationships/hyperlink" Target="http://bess.illinois.edu/pdf/15452.pdf" TargetMode="External"/><Relationship Id="rId111" Type="http://schemas.openxmlformats.org/officeDocument/2006/relationships/hyperlink" Target="http://bess.illinois.edu/pdf/16808.pdf" TargetMode="External"/><Relationship Id="rId132" Type="http://schemas.openxmlformats.org/officeDocument/2006/relationships/comments" Target="../comments1.xml"/><Relationship Id="rId1" Type="http://schemas.openxmlformats.org/officeDocument/2006/relationships/hyperlink" Target="http://bess.illinois.edu/pdf/16136d.pdf" TargetMode="External"/><Relationship Id="rId6" Type="http://schemas.openxmlformats.org/officeDocument/2006/relationships/hyperlink" Target="http://bess.illinois.edu/pdf/02143.pdf" TargetMode="External"/><Relationship Id="rId15" Type="http://schemas.openxmlformats.org/officeDocument/2006/relationships/hyperlink" Target="http://bess.illinois.edu/pdf/02352.pdf" TargetMode="External"/><Relationship Id="rId23" Type="http://schemas.openxmlformats.org/officeDocument/2006/relationships/hyperlink" Target="http://bess.illinois.edu/pdf/15334.pdf" TargetMode="External"/><Relationship Id="rId28" Type="http://schemas.openxmlformats.org/officeDocument/2006/relationships/hyperlink" Target="http://bess.illinois.edu/pdf/14160.pdf" TargetMode="External"/><Relationship Id="rId36" Type="http://schemas.openxmlformats.org/officeDocument/2006/relationships/hyperlink" Target="http://bess.illinois.edu/pdf/12570.pdf" TargetMode="External"/><Relationship Id="rId49" Type="http://schemas.openxmlformats.org/officeDocument/2006/relationships/hyperlink" Target="http://bess.illinois.edu/pdf/15665.pdf" TargetMode="External"/><Relationship Id="rId57" Type="http://schemas.openxmlformats.org/officeDocument/2006/relationships/hyperlink" Target="http://bess.illinois.edu/pdf/13361.pdf" TargetMode="External"/><Relationship Id="rId106" Type="http://schemas.openxmlformats.org/officeDocument/2006/relationships/hyperlink" Target="http://bess.illinois.edu/pdf/17056.pdf" TargetMode="External"/><Relationship Id="rId114" Type="http://schemas.openxmlformats.org/officeDocument/2006/relationships/hyperlink" Target="http://bess.illinois.edu/pdf/16845.pdf" TargetMode="External"/><Relationship Id="rId119" Type="http://schemas.openxmlformats.org/officeDocument/2006/relationships/hyperlink" Target="http://bess.illinois.edu/pdf/11202.pdf" TargetMode="External"/><Relationship Id="rId127" Type="http://schemas.openxmlformats.org/officeDocument/2006/relationships/hyperlink" Target="http://bess.illinois.edu/pdf/13366.pdf" TargetMode="External"/><Relationship Id="rId10" Type="http://schemas.openxmlformats.org/officeDocument/2006/relationships/hyperlink" Target="http://bess.illinois.edu/pdf/01295.pdf" TargetMode="External"/><Relationship Id="rId31" Type="http://schemas.openxmlformats.org/officeDocument/2006/relationships/hyperlink" Target="http://bess.illinois.edu/pdf/13570.pdf" TargetMode="External"/><Relationship Id="rId44" Type="http://schemas.openxmlformats.org/officeDocument/2006/relationships/hyperlink" Target="http://bess.illinois.edu/pdf/13504.pdf" TargetMode="External"/><Relationship Id="rId52" Type="http://schemas.openxmlformats.org/officeDocument/2006/relationships/hyperlink" Target="http://bess.illinois.edu/pdf/15647.pdf" TargetMode="External"/><Relationship Id="rId60" Type="http://schemas.openxmlformats.org/officeDocument/2006/relationships/hyperlink" Target="http://bess.illinois.edu/pdf/16534.pdf" TargetMode="External"/><Relationship Id="rId65" Type="http://schemas.openxmlformats.org/officeDocument/2006/relationships/hyperlink" Target="http://bess.illinois.edu/pdf/16813.pdf" TargetMode="External"/><Relationship Id="rId73" Type="http://schemas.openxmlformats.org/officeDocument/2006/relationships/hyperlink" Target="http://bess.illinois.edu/pdf/15200.pdf" TargetMode="External"/><Relationship Id="rId78" Type="http://schemas.openxmlformats.org/officeDocument/2006/relationships/hyperlink" Target="http://bess.illinois.edu/pdf/12427.pdf" TargetMode="External"/><Relationship Id="rId81" Type="http://schemas.openxmlformats.org/officeDocument/2006/relationships/hyperlink" Target="http://bess.illinois.edu/pdf/02373.pdf" TargetMode="External"/><Relationship Id="rId86" Type="http://schemas.openxmlformats.org/officeDocument/2006/relationships/hyperlink" Target="http://bess.illinois.edu/pdf/02037.pdf" TargetMode="External"/><Relationship Id="rId94" Type="http://schemas.openxmlformats.org/officeDocument/2006/relationships/hyperlink" Target="http://bess.illinois.edu/pdf/15509.pdf" TargetMode="External"/><Relationship Id="rId99" Type="http://schemas.openxmlformats.org/officeDocument/2006/relationships/hyperlink" Target="http://bess.illinois.edu/pdf/12616.pdf" TargetMode="External"/><Relationship Id="rId101" Type="http://schemas.openxmlformats.org/officeDocument/2006/relationships/hyperlink" Target="http://bess.illinois.edu/pdf/12619.pdf" TargetMode="External"/><Relationship Id="rId122" Type="http://schemas.openxmlformats.org/officeDocument/2006/relationships/hyperlink" Target="http://bess.illinois.edu/pdf/11206.pdf" TargetMode="External"/><Relationship Id="rId130" Type="http://schemas.openxmlformats.org/officeDocument/2006/relationships/drawing" Target="../drawings/drawing2.xml"/><Relationship Id="rId4" Type="http://schemas.openxmlformats.org/officeDocument/2006/relationships/hyperlink" Target="http://bess.illinois.edu/pdf/03102.pdf" TargetMode="External"/><Relationship Id="rId9" Type="http://schemas.openxmlformats.org/officeDocument/2006/relationships/hyperlink" Target="http://bess.illinois.edu/pdf/07308.pdf" TargetMode="External"/><Relationship Id="rId13" Type="http://schemas.openxmlformats.org/officeDocument/2006/relationships/hyperlink" Target="http://bess.illinois.edu/pdf/02368.pdf" TargetMode="External"/><Relationship Id="rId18" Type="http://schemas.openxmlformats.org/officeDocument/2006/relationships/hyperlink" Target="http://bess.illinois.edu/pdf/12673.pdf" TargetMode="External"/><Relationship Id="rId39" Type="http://schemas.openxmlformats.org/officeDocument/2006/relationships/hyperlink" Target="http://bess.illinois.edu/pdf/16162.pdf" TargetMode="External"/><Relationship Id="rId109" Type="http://schemas.openxmlformats.org/officeDocument/2006/relationships/hyperlink" Target="http://bess.illinois.edu/pdf/16805.pdf" TargetMode="External"/><Relationship Id="rId34" Type="http://schemas.openxmlformats.org/officeDocument/2006/relationships/hyperlink" Target="http://bess.illinois.edu/pdf/12614.pdf" TargetMode="External"/><Relationship Id="rId50" Type="http://schemas.openxmlformats.org/officeDocument/2006/relationships/hyperlink" Target="http://bess.illinois.edu/pdf/15664.pdf" TargetMode="External"/><Relationship Id="rId55" Type="http://schemas.openxmlformats.org/officeDocument/2006/relationships/hyperlink" Target="http://bess.illinois.edu/pdf/12242.pdf" TargetMode="External"/><Relationship Id="rId76" Type="http://schemas.openxmlformats.org/officeDocument/2006/relationships/hyperlink" Target="http://bess.illinois.edu/pdf/12797.pdf" TargetMode="External"/><Relationship Id="rId97" Type="http://schemas.openxmlformats.org/officeDocument/2006/relationships/hyperlink" Target="http://bess.illinois.edu/pdf/12573.pdf" TargetMode="External"/><Relationship Id="rId104" Type="http://schemas.openxmlformats.org/officeDocument/2006/relationships/hyperlink" Target="http://bess.illinois.edu/pdf/13520.pdf" TargetMode="External"/><Relationship Id="rId120" Type="http://schemas.openxmlformats.org/officeDocument/2006/relationships/hyperlink" Target="http://bess.illinois.edu/pdf/11207.pdf" TargetMode="External"/><Relationship Id="rId125" Type="http://schemas.openxmlformats.org/officeDocument/2006/relationships/hyperlink" Target="http://bess.illinois.edu/pdf/11228.pdf" TargetMode="External"/><Relationship Id="rId7" Type="http://schemas.openxmlformats.org/officeDocument/2006/relationships/hyperlink" Target="http://bess.illinois.edu/pdf/06044.pdf" TargetMode="External"/><Relationship Id="rId71" Type="http://schemas.openxmlformats.org/officeDocument/2006/relationships/hyperlink" Target="http://bess.illinois.edu/pdf/16840.pdf" TargetMode="External"/><Relationship Id="rId92" Type="http://schemas.openxmlformats.org/officeDocument/2006/relationships/hyperlink" Target="http://bess.illinois.edu/pdf/13184.pdf" TargetMode="External"/><Relationship Id="rId2" Type="http://schemas.openxmlformats.org/officeDocument/2006/relationships/hyperlink" Target="http://bess.illinois.edu/pdf/01392.pdf" TargetMode="External"/><Relationship Id="rId29" Type="http://schemas.openxmlformats.org/officeDocument/2006/relationships/hyperlink" Target="http://bess.illinois.edu/pdf/14172.pdf" TargetMode="External"/><Relationship Id="rId24" Type="http://schemas.openxmlformats.org/officeDocument/2006/relationships/hyperlink" Target="http://bess.illinois.edu/pdf/15336.pdf" TargetMode="External"/><Relationship Id="rId40" Type="http://schemas.openxmlformats.org/officeDocument/2006/relationships/hyperlink" Target="http://bess.illinois.edu/pdf/12792.pdf" TargetMode="External"/><Relationship Id="rId45" Type="http://schemas.openxmlformats.org/officeDocument/2006/relationships/hyperlink" Target="http://bess.illinois.edu/pdf/13500.pdf" TargetMode="External"/><Relationship Id="rId66" Type="http://schemas.openxmlformats.org/officeDocument/2006/relationships/hyperlink" Target="http://bess.illinois.edu/pdf/16682.pdf" TargetMode="External"/><Relationship Id="rId87" Type="http://schemas.openxmlformats.org/officeDocument/2006/relationships/hyperlink" Target="http://bess.illinois.edu/pdf/12795.pdf" TargetMode="External"/><Relationship Id="rId110" Type="http://schemas.openxmlformats.org/officeDocument/2006/relationships/hyperlink" Target="http://bess.illinois.edu/pdf/16806.pdf" TargetMode="External"/><Relationship Id="rId115" Type="http://schemas.openxmlformats.org/officeDocument/2006/relationships/hyperlink" Target="http://bess.illinois.edu/pdf/16846.pdf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http://bess.illinois.edu/pdf/16539.pdf" TargetMode="External"/><Relationship Id="rId82" Type="http://schemas.openxmlformats.org/officeDocument/2006/relationships/hyperlink" Target="http://bess.illinois.edu/pdf/023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7"/>
  <sheetViews>
    <sheetView workbookViewId="0">
      <selection activeCell="F10" sqref="F10"/>
    </sheetView>
  </sheetViews>
  <sheetFormatPr defaultColWidth="9.109375" defaultRowHeight="14.4" x14ac:dyDescent="0.3"/>
  <cols>
    <col min="1" max="1" width="29.33203125" style="8" customWidth="1"/>
    <col min="2" max="2" width="11.44140625" style="8" customWidth="1"/>
    <col min="3" max="3" width="15.6640625" style="8" customWidth="1"/>
    <col min="4" max="4" width="9.109375" style="8"/>
    <col min="5" max="5" width="32.6640625" style="8" customWidth="1"/>
    <col min="6" max="6" width="11.44140625" style="8" customWidth="1"/>
    <col min="7" max="7" width="12.44140625" style="8" customWidth="1"/>
    <col min="8" max="16384" width="9.109375" style="8"/>
  </cols>
  <sheetData>
    <row r="1" spans="1:7" ht="23.4" x14ac:dyDescent="0.45">
      <c r="A1" s="11" t="s">
        <v>218</v>
      </c>
      <c r="B1" s="11"/>
      <c r="C1" s="11"/>
      <c r="D1" s="12"/>
      <c r="E1" s="11" t="s">
        <v>219</v>
      </c>
      <c r="F1" s="9"/>
      <c r="G1" s="9"/>
    </row>
    <row r="2" spans="1:7" ht="7.5" customHeight="1" x14ac:dyDescent="0.3"/>
    <row r="3" spans="1:7" x14ac:dyDescent="0.3">
      <c r="A3" s="13" t="s">
        <v>709</v>
      </c>
      <c r="B3" s="5">
        <v>52</v>
      </c>
      <c r="E3" s="109" t="s">
        <v>709</v>
      </c>
      <c r="F3" s="110" t="s">
        <v>216</v>
      </c>
      <c r="G3"/>
    </row>
    <row r="4" spans="1:7" x14ac:dyDescent="0.3">
      <c r="A4" s="13" t="s">
        <v>220</v>
      </c>
      <c r="B4" s="14" t="s">
        <v>216</v>
      </c>
      <c r="E4" s="13" t="s">
        <v>220</v>
      </c>
      <c r="F4" s="14" t="s">
        <v>216</v>
      </c>
    </row>
    <row r="5" spans="1:7" ht="6.75" customHeight="1" x14ac:dyDescent="0.3"/>
    <row r="6" spans="1:7" ht="28.8" x14ac:dyDescent="0.3">
      <c r="A6" s="13" t="s">
        <v>716</v>
      </c>
      <c r="B6" s="14" t="s">
        <v>714</v>
      </c>
      <c r="C6" s="1" t="s">
        <v>217</v>
      </c>
      <c r="E6" s="13" t="s">
        <v>716</v>
      </c>
      <c r="F6" s="14" t="s">
        <v>714</v>
      </c>
      <c r="G6" s="14" t="s">
        <v>715</v>
      </c>
    </row>
    <row r="7" spans="1:7" x14ac:dyDescent="0.3">
      <c r="A7" s="5" t="s">
        <v>15</v>
      </c>
      <c r="B7" s="6"/>
      <c r="C7" s="10"/>
      <c r="E7" s="5" t="s">
        <v>273</v>
      </c>
      <c r="F7" s="6"/>
      <c r="G7" s="10"/>
    </row>
    <row r="8" spans="1:7" x14ac:dyDescent="0.3">
      <c r="A8" s="7" t="s">
        <v>16</v>
      </c>
      <c r="B8" s="6">
        <v>1</v>
      </c>
      <c r="C8" s="10">
        <v>23.8</v>
      </c>
      <c r="E8" s="7" t="s">
        <v>274</v>
      </c>
      <c r="F8" s="6">
        <v>1</v>
      </c>
      <c r="G8" s="10">
        <v>20.3</v>
      </c>
    </row>
    <row r="9" spans="1:7" x14ac:dyDescent="0.3">
      <c r="A9" s="7" t="s">
        <v>18</v>
      </c>
      <c r="B9" s="6">
        <v>1</v>
      </c>
      <c r="C9" s="10">
        <v>23.8</v>
      </c>
      <c r="E9" s="7" t="s">
        <v>526</v>
      </c>
      <c r="F9" s="6">
        <v>9</v>
      </c>
      <c r="G9" s="10">
        <v>68.199999999999989</v>
      </c>
    </row>
    <row r="10" spans="1:7" x14ac:dyDescent="0.3">
      <c r="A10" s="7" t="s">
        <v>19</v>
      </c>
      <c r="B10" s="6">
        <v>1</v>
      </c>
      <c r="C10" s="10">
        <v>25.5</v>
      </c>
      <c r="E10" s="7" t="s">
        <v>275</v>
      </c>
      <c r="F10" s="6">
        <v>1</v>
      </c>
      <c r="G10" s="10">
        <v>24.5</v>
      </c>
    </row>
    <row r="11" spans="1:7" x14ac:dyDescent="0.3">
      <c r="A11" s="7" t="s">
        <v>23</v>
      </c>
      <c r="B11" s="6">
        <v>1</v>
      </c>
      <c r="C11" s="10">
        <v>23.2</v>
      </c>
      <c r="E11" s="7" t="s">
        <v>276</v>
      </c>
      <c r="F11" s="6">
        <v>1</v>
      </c>
      <c r="G11" s="10">
        <v>22.7</v>
      </c>
    </row>
    <row r="12" spans="1:7" x14ac:dyDescent="0.3">
      <c r="A12" s="7" t="s">
        <v>24</v>
      </c>
      <c r="B12" s="6">
        <v>1</v>
      </c>
      <c r="C12" s="10">
        <v>25.2</v>
      </c>
      <c r="E12" s="7" t="s">
        <v>277</v>
      </c>
      <c r="F12" s="6">
        <v>10</v>
      </c>
      <c r="G12" s="10">
        <v>87.300000000000011</v>
      </c>
    </row>
    <row r="13" spans="1:7" x14ac:dyDescent="0.3">
      <c r="A13" s="5" t="s">
        <v>95</v>
      </c>
      <c r="B13" s="6"/>
      <c r="C13" s="10"/>
      <c r="E13" s="7" t="s">
        <v>531</v>
      </c>
      <c r="F13" s="6">
        <v>3</v>
      </c>
      <c r="G13" s="10">
        <v>22</v>
      </c>
    </row>
    <row r="14" spans="1:7" x14ac:dyDescent="0.3">
      <c r="A14" s="7" t="s">
        <v>125</v>
      </c>
      <c r="B14" s="6">
        <v>3</v>
      </c>
      <c r="C14" s="10">
        <v>23.2</v>
      </c>
      <c r="E14" s="7" t="s">
        <v>278</v>
      </c>
      <c r="F14" s="6">
        <v>10</v>
      </c>
      <c r="G14" s="10">
        <v>108</v>
      </c>
    </row>
    <row r="15" spans="1:7" x14ac:dyDescent="0.3">
      <c r="A15" s="7" t="s">
        <v>16</v>
      </c>
      <c r="B15" s="6">
        <v>3</v>
      </c>
      <c r="C15" s="10">
        <v>24.4</v>
      </c>
      <c r="E15" s="7" t="s">
        <v>279</v>
      </c>
      <c r="F15" s="6">
        <v>1</v>
      </c>
      <c r="G15" s="10">
        <v>21.1</v>
      </c>
    </row>
    <row r="16" spans="1:7" x14ac:dyDescent="0.3">
      <c r="A16" s="7" t="s">
        <v>18</v>
      </c>
      <c r="B16" s="6">
        <v>3</v>
      </c>
      <c r="C16" s="10">
        <v>24.5</v>
      </c>
      <c r="E16" s="7" t="s">
        <v>280</v>
      </c>
      <c r="F16" s="6">
        <v>1</v>
      </c>
      <c r="G16" s="10">
        <v>20.7</v>
      </c>
    </row>
    <row r="17" spans="1:7" x14ac:dyDescent="0.3">
      <c r="A17" s="7" t="s">
        <v>126</v>
      </c>
      <c r="B17" s="6">
        <v>3</v>
      </c>
      <c r="C17" s="10">
        <v>23.3</v>
      </c>
      <c r="E17" s="7" t="s">
        <v>281</v>
      </c>
      <c r="F17" s="6">
        <v>1</v>
      </c>
      <c r="G17" s="10">
        <v>22.5</v>
      </c>
    </row>
    <row r="18" spans="1:7" x14ac:dyDescent="0.3">
      <c r="A18" s="7" t="s">
        <v>19</v>
      </c>
      <c r="B18" s="6">
        <v>3</v>
      </c>
      <c r="C18" s="10">
        <v>24.1</v>
      </c>
      <c r="E18" s="7" t="s">
        <v>282</v>
      </c>
      <c r="F18" s="6">
        <v>1</v>
      </c>
      <c r="G18" s="10">
        <v>22.2</v>
      </c>
    </row>
    <row r="19" spans="1:7" x14ac:dyDescent="0.3">
      <c r="A19" s="7" t="s">
        <v>23</v>
      </c>
      <c r="B19" s="6">
        <v>3</v>
      </c>
      <c r="C19" s="10">
        <v>23.8</v>
      </c>
      <c r="E19" s="7" t="s">
        <v>283</v>
      </c>
      <c r="F19" s="6">
        <v>4</v>
      </c>
      <c r="G19" s="10">
        <v>43.9</v>
      </c>
    </row>
    <row r="20" spans="1:7" x14ac:dyDescent="0.3">
      <c r="A20" s="7" t="s">
        <v>127</v>
      </c>
      <c r="B20" s="6">
        <v>3</v>
      </c>
      <c r="C20" s="10">
        <v>25.2</v>
      </c>
      <c r="E20" s="7" t="s">
        <v>284</v>
      </c>
      <c r="F20" s="6">
        <v>4</v>
      </c>
      <c r="G20" s="10">
        <v>43.2</v>
      </c>
    </row>
    <row r="21" spans="1:7" x14ac:dyDescent="0.3">
      <c r="A21" s="5" t="s">
        <v>27</v>
      </c>
      <c r="B21" s="6"/>
      <c r="C21" s="10"/>
      <c r="E21" s="7" t="s">
        <v>285</v>
      </c>
      <c r="F21" s="6">
        <v>4</v>
      </c>
      <c r="G21" s="10">
        <v>41</v>
      </c>
    </row>
    <row r="22" spans="1:7" x14ac:dyDescent="0.3">
      <c r="A22" s="7" t="s">
        <v>28</v>
      </c>
      <c r="B22" s="6">
        <v>1</v>
      </c>
      <c r="C22" s="10">
        <v>23.1</v>
      </c>
      <c r="E22" s="7" t="s">
        <v>286</v>
      </c>
      <c r="F22" s="6">
        <v>1</v>
      </c>
      <c r="G22" s="10">
        <v>25.8</v>
      </c>
    </row>
    <row r="23" spans="1:7" x14ac:dyDescent="0.3">
      <c r="A23" s="7" t="s">
        <v>130</v>
      </c>
      <c r="B23" s="6">
        <v>3</v>
      </c>
      <c r="C23" s="10">
        <v>23.5</v>
      </c>
      <c r="E23" s="7" t="s">
        <v>287</v>
      </c>
      <c r="F23" s="6">
        <v>1</v>
      </c>
      <c r="G23" s="10">
        <v>25.2</v>
      </c>
    </row>
    <row r="24" spans="1:7" x14ac:dyDescent="0.3">
      <c r="A24" s="7" t="s">
        <v>30</v>
      </c>
      <c r="B24" s="6">
        <v>1</v>
      </c>
      <c r="C24" s="10">
        <v>26.4</v>
      </c>
      <c r="E24" s="7" t="s">
        <v>288</v>
      </c>
      <c r="F24" s="6">
        <v>10</v>
      </c>
      <c r="G24" s="10">
        <v>87.4</v>
      </c>
    </row>
    <row r="25" spans="1:7" x14ac:dyDescent="0.3">
      <c r="A25" s="7" t="s">
        <v>132</v>
      </c>
      <c r="B25" s="6">
        <v>3</v>
      </c>
      <c r="C25" s="10">
        <v>26.8</v>
      </c>
      <c r="E25" s="7" t="s">
        <v>289</v>
      </c>
      <c r="F25" s="6">
        <v>10</v>
      </c>
      <c r="G25" s="10">
        <v>102.39999999999999</v>
      </c>
    </row>
    <row r="26" spans="1:7" x14ac:dyDescent="0.3">
      <c r="A26" s="7" t="s">
        <v>134</v>
      </c>
      <c r="B26" s="6">
        <v>3</v>
      </c>
      <c r="C26" s="10">
        <v>23.6</v>
      </c>
      <c r="E26" s="7" t="s">
        <v>532</v>
      </c>
      <c r="F26" s="6">
        <v>3</v>
      </c>
      <c r="G26" s="10">
        <v>20.3</v>
      </c>
    </row>
    <row r="27" spans="1:7" x14ac:dyDescent="0.3">
      <c r="A27" s="7" t="s">
        <v>31</v>
      </c>
      <c r="B27" s="6">
        <v>1</v>
      </c>
      <c r="C27" s="10">
        <v>24</v>
      </c>
      <c r="E27" s="7" t="s">
        <v>527</v>
      </c>
      <c r="F27" s="6">
        <v>6</v>
      </c>
      <c r="G27" s="10">
        <v>41.4</v>
      </c>
    </row>
    <row r="28" spans="1:7" x14ac:dyDescent="0.3">
      <c r="A28" s="7" t="s">
        <v>33</v>
      </c>
      <c r="B28" s="6">
        <v>1</v>
      </c>
      <c r="C28" s="10">
        <v>27.3</v>
      </c>
      <c r="E28" s="7" t="s">
        <v>290</v>
      </c>
      <c r="F28" s="6">
        <v>10</v>
      </c>
      <c r="G28" s="10">
        <v>94.8</v>
      </c>
    </row>
    <row r="29" spans="1:7" x14ac:dyDescent="0.3">
      <c r="A29" s="7" t="s">
        <v>135</v>
      </c>
      <c r="B29" s="6">
        <v>3</v>
      </c>
      <c r="C29" s="10">
        <v>26.4</v>
      </c>
      <c r="E29" s="7" t="s">
        <v>291</v>
      </c>
      <c r="F29" s="6">
        <v>4</v>
      </c>
      <c r="G29" s="10">
        <v>42.900000000000006</v>
      </c>
    </row>
    <row r="30" spans="1:7" x14ac:dyDescent="0.3">
      <c r="A30" s="5" t="s">
        <v>41</v>
      </c>
      <c r="B30" s="6"/>
      <c r="C30" s="10"/>
      <c r="E30" s="7" t="s">
        <v>292</v>
      </c>
      <c r="F30" s="6">
        <v>10</v>
      </c>
      <c r="G30" s="10">
        <v>86.5</v>
      </c>
    </row>
    <row r="31" spans="1:7" x14ac:dyDescent="0.3">
      <c r="A31" s="7" t="s">
        <v>42</v>
      </c>
      <c r="B31" s="6">
        <v>1</v>
      </c>
      <c r="C31" s="10">
        <v>25.7</v>
      </c>
      <c r="E31" s="7" t="s">
        <v>528</v>
      </c>
      <c r="F31" s="6">
        <v>3</v>
      </c>
      <c r="G31" s="10">
        <v>20.9</v>
      </c>
    </row>
    <row r="32" spans="1:7" x14ac:dyDescent="0.3">
      <c r="A32" s="5" t="s">
        <v>149</v>
      </c>
      <c r="B32" s="6"/>
      <c r="C32" s="10"/>
      <c r="E32" s="7" t="s">
        <v>529</v>
      </c>
      <c r="F32" s="6">
        <v>3</v>
      </c>
      <c r="G32" s="10">
        <v>21</v>
      </c>
    </row>
    <row r="33" spans="1:7" x14ac:dyDescent="0.3">
      <c r="A33" s="7" t="s">
        <v>150</v>
      </c>
      <c r="B33" s="6">
        <v>3</v>
      </c>
      <c r="C33" s="10">
        <v>23.4</v>
      </c>
      <c r="E33" s="7" t="s">
        <v>530</v>
      </c>
      <c r="F33" s="6">
        <v>12</v>
      </c>
      <c r="G33" s="10">
        <v>97.6</v>
      </c>
    </row>
    <row r="34" spans="1:7" x14ac:dyDescent="0.3">
      <c r="A34" s="7" t="s">
        <v>152</v>
      </c>
      <c r="B34" s="6">
        <v>3</v>
      </c>
      <c r="C34" s="10">
        <v>26.5</v>
      </c>
      <c r="E34" s="7" t="s">
        <v>293</v>
      </c>
      <c r="F34" s="6">
        <v>4</v>
      </c>
      <c r="G34" s="10">
        <v>42.5</v>
      </c>
    </row>
    <row r="35" spans="1:7" x14ac:dyDescent="0.3">
      <c r="A35" s="5" t="s">
        <v>47</v>
      </c>
      <c r="B35" s="6"/>
      <c r="C35" s="10"/>
      <c r="E35" s="7" t="s">
        <v>538</v>
      </c>
      <c r="F35" s="6">
        <v>3</v>
      </c>
      <c r="G35" s="10">
        <v>20.3</v>
      </c>
    </row>
    <row r="36" spans="1:7" x14ac:dyDescent="0.3">
      <c r="A36" s="7" t="s">
        <v>48</v>
      </c>
      <c r="B36" s="6">
        <v>1</v>
      </c>
      <c r="C36" s="10">
        <v>26.8</v>
      </c>
      <c r="E36" s="7" t="s">
        <v>534</v>
      </c>
      <c r="F36" s="6">
        <v>3</v>
      </c>
      <c r="G36" s="10">
        <v>21.9</v>
      </c>
    </row>
    <row r="37" spans="1:7" x14ac:dyDescent="0.3">
      <c r="A37" s="7" t="s">
        <v>49</v>
      </c>
      <c r="B37" s="6">
        <v>1</v>
      </c>
      <c r="C37" s="10">
        <v>23.1</v>
      </c>
      <c r="E37" s="7" t="s">
        <v>295</v>
      </c>
      <c r="F37" s="6">
        <v>1</v>
      </c>
      <c r="G37" s="10">
        <v>21.7</v>
      </c>
    </row>
    <row r="38" spans="1:7" x14ac:dyDescent="0.3">
      <c r="A38" s="7" t="s">
        <v>50</v>
      </c>
      <c r="B38" s="6">
        <v>1</v>
      </c>
      <c r="C38" s="10">
        <v>23.1</v>
      </c>
      <c r="E38" s="7" t="s">
        <v>297</v>
      </c>
      <c r="F38" s="6">
        <v>4</v>
      </c>
      <c r="G38" s="10">
        <v>41.9</v>
      </c>
    </row>
    <row r="39" spans="1:7" x14ac:dyDescent="0.3">
      <c r="A39" s="7" t="s">
        <v>51</v>
      </c>
      <c r="B39" s="6">
        <v>1</v>
      </c>
      <c r="C39" s="10">
        <v>25.7</v>
      </c>
      <c r="E39" s="7" t="s">
        <v>537</v>
      </c>
      <c r="F39" s="6">
        <v>3</v>
      </c>
      <c r="G39" s="10">
        <v>21.1</v>
      </c>
    </row>
    <row r="40" spans="1:7" x14ac:dyDescent="0.3">
      <c r="A40" s="7" t="s">
        <v>53</v>
      </c>
      <c r="B40" s="6">
        <v>1</v>
      </c>
      <c r="C40" s="10">
        <v>25</v>
      </c>
      <c r="E40" s="5" t="s">
        <v>228</v>
      </c>
      <c r="F40" s="6"/>
      <c r="G40" s="10"/>
    </row>
    <row r="41" spans="1:7" x14ac:dyDescent="0.3">
      <c r="A41" s="7" t="s">
        <v>54</v>
      </c>
      <c r="B41" s="6">
        <v>1</v>
      </c>
      <c r="C41" s="10">
        <v>25.9</v>
      </c>
      <c r="E41" s="7" t="s">
        <v>539</v>
      </c>
      <c r="F41" s="6">
        <v>3</v>
      </c>
      <c r="G41" s="10">
        <v>20.5</v>
      </c>
    </row>
    <row r="42" spans="1:7" x14ac:dyDescent="0.3">
      <c r="A42" s="5" t="s">
        <v>110</v>
      </c>
      <c r="B42" s="6"/>
      <c r="C42" s="10"/>
      <c r="E42" s="7" t="s">
        <v>311</v>
      </c>
      <c r="F42" s="6">
        <v>1</v>
      </c>
      <c r="G42" s="10">
        <v>20.7</v>
      </c>
    </row>
    <row r="43" spans="1:7" x14ac:dyDescent="0.3">
      <c r="A43" s="7" t="s">
        <v>160</v>
      </c>
      <c r="B43" s="6">
        <v>3</v>
      </c>
      <c r="C43" s="10">
        <v>24.6</v>
      </c>
      <c r="E43" s="7" t="s">
        <v>313</v>
      </c>
      <c r="F43" s="6">
        <v>1</v>
      </c>
      <c r="G43" s="10">
        <v>21.2</v>
      </c>
    </row>
    <row r="44" spans="1:7" x14ac:dyDescent="0.3">
      <c r="A44" s="7" t="s">
        <v>161</v>
      </c>
      <c r="B44" s="6">
        <v>3</v>
      </c>
      <c r="C44" s="10">
        <v>23.9</v>
      </c>
      <c r="E44" s="7" t="s">
        <v>541</v>
      </c>
      <c r="F44" s="6">
        <v>3</v>
      </c>
      <c r="G44" s="10">
        <v>20.6</v>
      </c>
    </row>
    <row r="45" spans="1:7" x14ac:dyDescent="0.3">
      <c r="A45" s="7" t="s">
        <v>163</v>
      </c>
      <c r="B45" s="6">
        <v>3</v>
      </c>
      <c r="C45" s="10">
        <v>25.2</v>
      </c>
      <c r="E45" s="7" t="s">
        <v>543</v>
      </c>
      <c r="F45" s="6">
        <v>3</v>
      </c>
      <c r="G45" s="10">
        <v>21.6</v>
      </c>
    </row>
    <row r="46" spans="1:7" x14ac:dyDescent="0.3">
      <c r="A46" s="7" t="s">
        <v>165</v>
      </c>
      <c r="B46" s="6">
        <v>3</v>
      </c>
      <c r="C46" s="10">
        <v>24.2</v>
      </c>
      <c r="E46" s="7" t="s">
        <v>299</v>
      </c>
      <c r="F46" s="6">
        <v>1</v>
      </c>
      <c r="G46" s="10">
        <v>21.2</v>
      </c>
    </row>
    <row r="47" spans="1:7" x14ac:dyDescent="0.3">
      <c r="A47" s="7" t="s">
        <v>166</v>
      </c>
      <c r="B47" s="6">
        <v>3</v>
      </c>
      <c r="C47" s="10">
        <v>23.5</v>
      </c>
      <c r="E47" s="7" t="s">
        <v>301</v>
      </c>
      <c r="F47" s="6">
        <v>1</v>
      </c>
      <c r="G47" s="10">
        <v>21</v>
      </c>
    </row>
    <row r="48" spans="1:7" x14ac:dyDescent="0.3">
      <c r="A48" s="7" t="s">
        <v>167</v>
      </c>
      <c r="B48" s="6">
        <v>3</v>
      </c>
      <c r="C48" s="10">
        <v>23.9</v>
      </c>
      <c r="E48" s="5" t="s">
        <v>302</v>
      </c>
      <c r="F48" s="6"/>
      <c r="G48" s="10"/>
    </row>
    <row r="49" spans="1:7" x14ac:dyDescent="0.3">
      <c r="A49" s="7" t="s">
        <v>168</v>
      </c>
      <c r="B49" s="6">
        <v>3</v>
      </c>
      <c r="C49" s="10">
        <v>25.3</v>
      </c>
      <c r="E49" s="7" t="s">
        <v>303</v>
      </c>
      <c r="F49" s="6">
        <v>1</v>
      </c>
      <c r="G49" s="10">
        <v>20.8</v>
      </c>
    </row>
    <row r="50" spans="1:7" x14ac:dyDescent="0.3">
      <c r="A50" s="7" t="s">
        <v>170</v>
      </c>
      <c r="B50" s="6">
        <v>3</v>
      </c>
      <c r="C50" s="10">
        <v>23.8</v>
      </c>
      <c r="E50" s="7" t="s">
        <v>304</v>
      </c>
      <c r="F50" s="6">
        <v>1</v>
      </c>
      <c r="G50" s="10">
        <v>22.1</v>
      </c>
    </row>
    <row r="51" spans="1:7" x14ac:dyDescent="0.3">
      <c r="A51" s="7" t="s">
        <v>172</v>
      </c>
      <c r="B51" s="6">
        <v>3</v>
      </c>
      <c r="C51" s="10">
        <v>24.5</v>
      </c>
      <c r="E51" s="7" t="s">
        <v>308</v>
      </c>
      <c r="F51" s="6">
        <v>1</v>
      </c>
      <c r="G51" s="10">
        <v>21.7</v>
      </c>
    </row>
    <row r="52" spans="1:7" x14ac:dyDescent="0.3">
      <c r="A52" s="7" t="s">
        <v>173</v>
      </c>
      <c r="B52" s="6">
        <v>3</v>
      </c>
      <c r="C52" s="10">
        <v>25.6</v>
      </c>
      <c r="E52" s="7" t="s">
        <v>309</v>
      </c>
      <c r="F52" s="6">
        <v>1</v>
      </c>
      <c r="G52" s="10">
        <v>21</v>
      </c>
    </row>
    <row r="53" spans="1:7" x14ac:dyDescent="0.3">
      <c r="A53" s="5" t="s">
        <v>63</v>
      </c>
      <c r="B53" s="6"/>
      <c r="C53" s="10"/>
      <c r="E53" s="7" t="s">
        <v>315</v>
      </c>
      <c r="F53" s="6">
        <v>1</v>
      </c>
      <c r="G53" s="10">
        <v>21.6</v>
      </c>
    </row>
    <row r="54" spans="1:7" x14ac:dyDescent="0.3">
      <c r="A54" s="7" t="s">
        <v>184</v>
      </c>
      <c r="B54" s="6">
        <v>3</v>
      </c>
      <c r="C54" s="10">
        <v>23.5</v>
      </c>
      <c r="E54" s="7" t="s">
        <v>317</v>
      </c>
      <c r="F54" s="6">
        <v>1</v>
      </c>
      <c r="G54" s="10">
        <v>22.2</v>
      </c>
    </row>
    <row r="55" spans="1:7" x14ac:dyDescent="0.3">
      <c r="A55" s="7" t="s">
        <v>64</v>
      </c>
      <c r="B55" s="6">
        <v>1</v>
      </c>
      <c r="C55" s="10">
        <v>23.4</v>
      </c>
      <c r="E55" s="7" t="s">
        <v>319</v>
      </c>
      <c r="F55" s="6">
        <v>1</v>
      </c>
      <c r="G55" s="10">
        <v>22.7</v>
      </c>
    </row>
    <row r="56" spans="1:7" x14ac:dyDescent="0.3">
      <c r="A56" s="7" t="s">
        <v>186</v>
      </c>
      <c r="B56" s="6">
        <v>3</v>
      </c>
      <c r="C56" s="10">
        <v>24.1</v>
      </c>
      <c r="E56" s="7" t="s">
        <v>305</v>
      </c>
      <c r="F56" s="6">
        <v>1</v>
      </c>
      <c r="G56" s="10">
        <v>22</v>
      </c>
    </row>
    <row r="57" spans="1:7" x14ac:dyDescent="0.3">
      <c r="A57" s="7" t="s">
        <v>188</v>
      </c>
      <c r="B57" s="6">
        <v>3</v>
      </c>
      <c r="C57" s="10">
        <v>23.9</v>
      </c>
      <c r="E57" s="7" t="s">
        <v>306</v>
      </c>
      <c r="F57" s="6">
        <v>1</v>
      </c>
      <c r="G57" s="10">
        <v>20.8</v>
      </c>
    </row>
    <row r="58" spans="1:7" x14ac:dyDescent="0.3">
      <c r="A58" s="5" t="s">
        <v>91</v>
      </c>
      <c r="B58" s="6"/>
      <c r="C58" s="10"/>
      <c r="E58" s="7" t="s">
        <v>307</v>
      </c>
      <c r="F58" s="6">
        <v>1</v>
      </c>
      <c r="G58" s="10">
        <v>22.1</v>
      </c>
    </row>
    <row r="59" spans="1:7" x14ac:dyDescent="0.3">
      <c r="A59" s="7" t="s">
        <v>212</v>
      </c>
      <c r="B59" s="6">
        <v>3</v>
      </c>
      <c r="C59" s="10">
        <v>23.3</v>
      </c>
      <c r="E59" s="7" t="s">
        <v>320</v>
      </c>
      <c r="F59" s="6">
        <v>1</v>
      </c>
      <c r="G59" s="10">
        <v>21.7</v>
      </c>
    </row>
    <row r="60" spans="1:7" x14ac:dyDescent="0.3">
      <c r="A60"/>
      <c r="B60"/>
      <c r="C60"/>
      <c r="E60" s="7" t="s">
        <v>321</v>
      </c>
      <c r="F60" s="6">
        <v>1</v>
      </c>
      <c r="G60" s="10">
        <v>23.3</v>
      </c>
    </row>
    <row r="61" spans="1:7" x14ac:dyDescent="0.3">
      <c r="A61"/>
      <c r="B61"/>
      <c r="C61"/>
      <c r="E61" s="5" t="s">
        <v>95</v>
      </c>
      <c r="F61" s="6"/>
      <c r="G61" s="10"/>
    </row>
    <row r="62" spans="1:7" x14ac:dyDescent="0.3">
      <c r="A62"/>
      <c r="B62"/>
      <c r="C62"/>
      <c r="E62" s="7" t="s">
        <v>233</v>
      </c>
      <c r="F62" s="6">
        <v>5</v>
      </c>
      <c r="G62" s="10">
        <v>59.4</v>
      </c>
    </row>
    <row r="63" spans="1:7" x14ac:dyDescent="0.3">
      <c r="A63"/>
      <c r="B63"/>
      <c r="C63"/>
      <c r="E63" s="7" t="s">
        <v>322</v>
      </c>
      <c r="F63" s="6">
        <v>1</v>
      </c>
      <c r="G63" s="10">
        <v>26.6</v>
      </c>
    </row>
    <row r="64" spans="1:7" x14ac:dyDescent="0.3">
      <c r="A64"/>
      <c r="B64"/>
      <c r="C64"/>
      <c r="E64" s="7" t="s">
        <v>323</v>
      </c>
      <c r="F64" s="6">
        <v>1</v>
      </c>
      <c r="G64" s="10">
        <v>22</v>
      </c>
    </row>
    <row r="65" spans="1:7" x14ac:dyDescent="0.3">
      <c r="A65"/>
      <c r="B65"/>
      <c r="C65"/>
      <c r="E65" s="7" t="s">
        <v>325</v>
      </c>
      <c r="F65" s="6">
        <v>4</v>
      </c>
      <c r="G65" s="10">
        <v>44.099999999999994</v>
      </c>
    </row>
    <row r="66" spans="1:7" x14ac:dyDescent="0.3">
      <c r="A66"/>
      <c r="B66"/>
      <c r="C66"/>
      <c r="E66" s="7" t="s">
        <v>326</v>
      </c>
      <c r="F66" s="6">
        <v>1</v>
      </c>
      <c r="G66" s="10">
        <v>24.3</v>
      </c>
    </row>
    <row r="67" spans="1:7" x14ac:dyDescent="0.3">
      <c r="A67"/>
      <c r="B67"/>
      <c r="C67"/>
      <c r="E67" s="7" t="s">
        <v>327</v>
      </c>
      <c r="F67" s="6">
        <v>1</v>
      </c>
      <c r="G67" s="10">
        <v>22.8</v>
      </c>
    </row>
    <row r="68" spans="1:7" x14ac:dyDescent="0.3">
      <c r="A68"/>
      <c r="B68"/>
      <c r="C68"/>
      <c r="E68" s="7" t="s">
        <v>328</v>
      </c>
      <c r="F68" s="6">
        <v>1</v>
      </c>
      <c r="G68" s="10">
        <v>20.7</v>
      </c>
    </row>
    <row r="69" spans="1:7" x14ac:dyDescent="0.3">
      <c r="A69"/>
      <c r="B69"/>
      <c r="C69"/>
      <c r="E69" s="7" t="s">
        <v>557</v>
      </c>
      <c r="F69" s="6">
        <v>3</v>
      </c>
      <c r="G69" s="10">
        <v>20.7</v>
      </c>
    </row>
    <row r="70" spans="1:7" x14ac:dyDescent="0.3">
      <c r="A70"/>
      <c r="B70"/>
      <c r="C70"/>
      <c r="E70" s="7" t="s">
        <v>330</v>
      </c>
      <c r="F70" s="6">
        <v>4</v>
      </c>
      <c r="G70" s="10">
        <v>47.8</v>
      </c>
    </row>
    <row r="71" spans="1:7" x14ac:dyDescent="0.3">
      <c r="A71"/>
      <c r="B71"/>
      <c r="C71"/>
      <c r="E71" s="7" t="s">
        <v>332</v>
      </c>
      <c r="F71" s="6">
        <v>4</v>
      </c>
      <c r="G71" s="10">
        <v>43.7</v>
      </c>
    </row>
    <row r="72" spans="1:7" x14ac:dyDescent="0.3">
      <c r="A72"/>
      <c r="B72"/>
      <c r="C72"/>
      <c r="E72" s="7" t="s">
        <v>234</v>
      </c>
      <c r="F72" s="6">
        <v>5</v>
      </c>
      <c r="G72" s="10">
        <v>54.3</v>
      </c>
    </row>
    <row r="73" spans="1:7" x14ac:dyDescent="0.3">
      <c r="A73"/>
      <c r="B73"/>
      <c r="C73"/>
      <c r="E73" s="7" t="s">
        <v>235</v>
      </c>
      <c r="F73" s="6">
        <v>5</v>
      </c>
      <c r="G73" s="10">
        <v>60.199999999999996</v>
      </c>
    </row>
    <row r="74" spans="1:7" x14ac:dyDescent="0.3">
      <c r="A74"/>
      <c r="B74"/>
      <c r="C74"/>
      <c r="E74" s="7" t="s">
        <v>236</v>
      </c>
      <c r="F74" s="6">
        <v>1</v>
      </c>
      <c r="G74" s="10">
        <v>19</v>
      </c>
    </row>
    <row r="75" spans="1:7" x14ac:dyDescent="0.3">
      <c r="A75"/>
      <c r="B75"/>
      <c r="C75"/>
      <c r="E75" s="7" t="s">
        <v>544</v>
      </c>
      <c r="F75" s="6">
        <v>3</v>
      </c>
      <c r="G75" s="10">
        <v>20.8</v>
      </c>
    </row>
    <row r="76" spans="1:7" x14ac:dyDescent="0.3">
      <c r="A76"/>
      <c r="B76"/>
      <c r="C76"/>
      <c r="E76" s="7" t="s">
        <v>333</v>
      </c>
      <c r="F76" s="6">
        <v>4</v>
      </c>
      <c r="G76" s="10">
        <v>43.3</v>
      </c>
    </row>
    <row r="77" spans="1:7" x14ac:dyDescent="0.3">
      <c r="A77"/>
      <c r="B77"/>
      <c r="C77"/>
      <c r="E77" s="7" t="s">
        <v>334</v>
      </c>
      <c r="F77" s="6">
        <v>4</v>
      </c>
      <c r="G77" s="10">
        <v>47.3</v>
      </c>
    </row>
    <row r="78" spans="1:7" x14ac:dyDescent="0.3">
      <c r="A78"/>
      <c r="B78"/>
      <c r="C78"/>
      <c r="E78" s="7" t="s">
        <v>548</v>
      </c>
      <c r="F78" s="6">
        <v>3</v>
      </c>
      <c r="G78" s="10">
        <v>21</v>
      </c>
    </row>
    <row r="79" spans="1:7" x14ac:dyDescent="0.3">
      <c r="A79"/>
      <c r="B79"/>
      <c r="C79"/>
      <c r="E79" s="7" t="s">
        <v>335</v>
      </c>
      <c r="F79" s="6">
        <v>1</v>
      </c>
      <c r="G79" s="10">
        <v>21.2</v>
      </c>
    </row>
    <row r="80" spans="1:7" x14ac:dyDescent="0.3">
      <c r="A80"/>
      <c r="B80"/>
      <c r="C80"/>
      <c r="E80" s="7" t="s">
        <v>336</v>
      </c>
      <c r="F80" s="6">
        <v>4</v>
      </c>
      <c r="G80" s="10">
        <v>52.8</v>
      </c>
    </row>
    <row r="81" spans="1:7" x14ac:dyDescent="0.3">
      <c r="A81"/>
      <c r="B81"/>
      <c r="C81"/>
      <c r="E81" s="7" t="s">
        <v>337</v>
      </c>
      <c r="F81" s="6">
        <v>4</v>
      </c>
      <c r="G81" s="10">
        <v>44.2</v>
      </c>
    </row>
    <row r="82" spans="1:7" x14ac:dyDescent="0.3">
      <c r="A82"/>
      <c r="B82"/>
      <c r="C82"/>
      <c r="E82" s="7" t="s">
        <v>338</v>
      </c>
      <c r="F82" s="6">
        <v>3</v>
      </c>
      <c r="G82" s="10">
        <v>63.4</v>
      </c>
    </row>
    <row r="83" spans="1:7" x14ac:dyDescent="0.3">
      <c r="A83"/>
      <c r="B83"/>
      <c r="C83"/>
      <c r="E83" s="7" t="s">
        <v>545</v>
      </c>
      <c r="F83" s="6">
        <v>3</v>
      </c>
      <c r="G83" s="10">
        <v>21.5</v>
      </c>
    </row>
    <row r="84" spans="1:7" x14ac:dyDescent="0.3">
      <c r="A84"/>
      <c r="B84"/>
      <c r="C84"/>
      <c r="E84" s="7" t="s">
        <v>339</v>
      </c>
      <c r="F84" s="6">
        <v>3</v>
      </c>
      <c r="G84" s="10">
        <v>68</v>
      </c>
    </row>
    <row r="85" spans="1:7" x14ac:dyDescent="0.3">
      <c r="A85"/>
      <c r="B85"/>
      <c r="C85"/>
      <c r="E85" s="7" t="s">
        <v>546</v>
      </c>
      <c r="F85" s="6">
        <v>3</v>
      </c>
      <c r="G85" s="10">
        <v>22.9</v>
      </c>
    </row>
    <row r="86" spans="1:7" x14ac:dyDescent="0.3">
      <c r="A86"/>
      <c r="B86"/>
      <c r="C86"/>
      <c r="E86" s="7" t="s">
        <v>549</v>
      </c>
      <c r="F86" s="6">
        <v>3</v>
      </c>
      <c r="G86" s="10">
        <v>23.9</v>
      </c>
    </row>
    <row r="87" spans="1:7" x14ac:dyDescent="0.3">
      <c r="A87"/>
      <c r="B87"/>
      <c r="C87"/>
      <c r="E87" s="7" t="s">
        <v>340</v>
      </c>
      <c r="F87" s="6">
        <v>4</v>
      </c>
      <c r="G87" s="10">
        <v>50.099999999999994</v>
      </c>
    </row>
    <row r="88" spans="1:7" x14ac:dyDescent="0.3">
      <c r="A88"/>
      <c r="B88"/>
      <c r="C88"/>
      <c r="E88" s="7" t="s">
        <v>550</v>
      </c>
      <c r="F88" s="6">
        <v>3</v>
      </c>
      <c r="G88" s="10">
        <v>20.8</v>
      </c>
    </row>
    <row r="89" spans="1:7" x14ac:dyDescent="0.3">
      <c r="A89"/>
      <c r="B89"/>
      <c r="C89"/>
      <c r="E89" s="7" t="s">
        <v>341</v>
      </c>
      <c r="F89" s="6">
        <v>4</v>
      </c>
      <c r="G89" s="10">
        <v>43.2</v>
      </c>
    </row>
    <row r="90" spans="1:7" x14ac:dyDescent="0.3">
      <c r="A90"/>
      <c r="B90"/>
      <c r="C90"/>
      <c r="E90" s="7" t="s">
        <v>342</v>
      </c>
      <c r="F90" s="6">
        <v>4</v>
      </c>
      <c r="G90" s="10">
        <v>43.5</v>
      </c>
    </row>
    <row r="91" spans="1:7" x14ac:dyDescent="0.3">
      <c r="A91"/>
      <c r="B91"/>
      <c r="C91"/>
      <c r="E91" s="7" t="s">
        <v>343</v>
      </c>
      <c r="F91" s="6">
        <v>1</v>
      </c>
      <c r="G91" s="10">
        <v>21.4</v>
      </c>
    </row>
    <row r="92" spans="1:7" x14ac:dyDescent="0.3">
      <c r="A92"/>
      <c r="B92"/>
      <c r="C92"/>
      <c r="E92" s="7" t="s">
        <v>344</v>
      </c>
      <c r="F92" s="6">
        <v>1</v>
      </c>
      <c r="G92" s="10">
        <v>21.3</v>
      </c>
    </row>
    <row r="93" spans="1:7" x14ac:dyDescent="0.3">
      <c r="A93"/>
      <c r="B93"/>
      <c r="C93"/>
      <c r="E93" s="7" t="s">
        <v>345</v>
      </c>
      <c r="F93" s="6">
        <v>1</v>
      </c>
      <c r="G93" s="10">
        <v>21.2</v>
      </c>
    </row>
    <row r="94" spans="1:7" x14ac:dyDescent="0.3">
      <c r="A94"/>
      <c r="B94"/>
      <c r="C94"/>
      <c r="E94" s="7" t="s">
        <v>237</v>
      </c>
      <c r="F94" s="6">
        <v>1</v>
      </c>
      <c r="G94" s="10">
        <v>19.899999999999999</v>
      </c>
    </row>
    <row r="95" spans="1:7" x14ac:dyDescent="0.3">
      <c r="A95"/>
      <c r="B95"/>
      <c r="C95"/>
      <c r="E95" s="7" t="s">
        <v>346</v>
      </c>
      <c r="F95" s="6">
        <v>1</v>
      </c>
      <c r="G95" s="10">
        <v>22.7</v>
      </c>
    </row>
    <row r="96" spans="1:7" x14ac:dyDescent="0.3">
      <c r="A96"/>
      <c r="B96"/>
      <c r="C96"/>
      <c r="E96" s="7" t="s">
        <v>347</v>
      </c>
      <c r="F96" s="6">
        <v>1</v>
      </c>
      <c r="G96" s="10">
        <v>20.399999999999999</v>
      </c>
    </row>
    <row r="97" spans="1:7" x14ac:dyDescent="0.3">
      <c r="A97"/>
      <c r="B97"/>
      <c r="C97"/>
      <c r="E97" s="7" t="s">
        <v>348</v>
      </c>
      <c r="F97" s="6">
        <v>4</v>
      </c>
      <c r="G97" s="10">
        <v>48.8</v>
      </c>
    </row>
    <row r="98" spans="1:7" x14ac:dyDescent="0.3">
      <c r="A98"/>
      <c r="B98"/>
      <c r="C98"/>
      <c r="E98" s="7" t="s">
        <v>349</v>
      </c>
      <c r="F98" s="6">
        <v>4</v>
      </c>
      <c r="G98" s="10">
        <v>41.9</v>
      </c>
    </row>
    <row r="99" spans="1:7" x14ac:dyDescent="0.3">
      <c r="A99"/>
      <c r="B99"/>
      <c r="C99"/>
      <c r="E99" s="7" t="s">
        <v>350</v>
      </c>
      <c r="F99" s="6">
        <v>4</v>
      </c>
      <c r="G99" s="10">
        <v>52.5</v>
      </c>
    </row>
    <row r="100" spans="1:7" x14ac:dyDescent="0.3">
      <c r="A100"/>
      <c r="B100"/>
      <c r="C100"/>
      <c r="E100" s="7" t="s">
        <v>351</v>
      </c>
      <c r="F100" s="6">
        <v>4</v>
      </c>
      <c r="G100" s="10">
        <v>45.2</v>
      </c>
    </row>
    <row r="101" spans="1:7" x14ac:dyDescent="0.3">
      <c r="A101"/>
      <c r="B101"/>
      <c r="C101"/>
      <c r="E101" s="7" t="s">
        <v>352</v>
      </c>
      <c r="F101" s="6">
        <v>4</v>
      </c>
      <c r="G101" s="10">
        <v>44.3</v>
      </c>
    </row>
    <row r="102" spans="1:7" x14ac:dyDescent="0.3">
      <c r="A102"/>
      <c r="B102"/>
      <c r="C102"/>
      <c r="E102" s="7" t="s">
        <v>353</v>
      </c>
      <c r="F102" s="6">
        <v>4</v>
      </c>
      <c r="G102" s="10">
        <v>49.2</v>
      </c>
    </row>
    <row r="103" spans="1:7" x14ac:dyDescent="0.3">
      <c r="A103"/>
      <c r="B103"/>
      <c r="C103"/>
      <c r="E103" s="7" t="s">
        <v>354</v>
      </c>
      <c r="F103" s="6">
        <v>4</v>
      </c>
      <c r="G103" s="10">
        <v>42.400000000000006</v>
      </c>
    </row>
    <row r="104" spans="1:7" x14ac:dyDescent="0.3">
      <c r="A104"/>
      <c r="B104"/>
      <c r="C104"/>
      <c r="E104" s="7" t="s">
        <v>355</v>
      </c>
      <c r="F104" s="6">
        <v>4</v>
      </c>
      <c r="G104" s="10">
        <v>45.2</v>
      </c>
    </row>
    <row r="105" spans="1:7" x14ac:dyDescent="0.3">
      <c r="A105"/>
      <c r="B105"/>
      <c r="C105"/>
      <c r="E105" s="7" t="s">
        <v>356</v>
      </c>
      <c r="F105" s="6">
        <v>1</v>
      </c>
      <c r="G105" s="10">
        <v>20.7</v>
      </c>
    </row>
    <row r="106" spans="1:7" x14ac:dyDescent="0.3">
      <c r="A106"/>
      <c r="B106"/>
      <c r="C106"/>
      <c r="E106" s="7" t="s">
        <v>357</v>
      </c>
      <c r="F106" s="6">
        <v>4</v>
      </c>
      <c r="G106" s="10">
        <v>41.5</v>
      </c>
    </row>
    <row r="107" spans="1:7" x14ac:dyDescent="0.3">
      <c r="A107"/>
      <c r="B107"/>
      <c r="C107"/>
      <c r="E107" s="7" t="s">
        <v>359</v>
      </c>
      <c r="F107" s="6">
        <v>4</v>
      </c>
      <c r="G107" s="10">
        <v>45.6</v>
      </c>
    </row>
    <row r="108" spans="1:7" x14ac:dyDescent="0.3">
      <c r="A108"/>
      <c r="B108"/>
      <c r="C108"/>
      <c r="E108" s="7" t="s">
        <v>360</v>
      </c>
      <c r="F108" s="6">
        <v>4</v>
      </c>
      <c r="G108" s="10">
        <v>48.2</v>
      </c>
    </row>
    <row r="109" spans="1:7" x14ac:dyDescent="0.3">
      <c r="A109"/>
      <c r="B109"/>
      <c r="C109"/>
      <c r="E109" s="7" t="s">
        <v>362</v>
      </c>
      <c r="F109" s="6">
        <v>4</v>
      </c>
      <c r="G109" s="10">
        <v>41.599999999999994</v>
      </c>
    </row>
    <row r="110" spans="1:7" x14ac:dyDescent="0.3">
      <c r="A110"/>
      <c r="B110"/>
      <c r="C110"/>
      <c r="E110" s="7" t="s">
        <v>363</v>
      </c>
      <c r="F110" s="6">
        <v>1</v>
      </c>
      <c r="G110" s="10">
        <v>20.7</v>
      </c>
    </row>
    <row r="111" spans="1:7" x14ac:dyDescent="0.3">
      <c r="A111"/>
      <c r="B111"/>
      <c r="C111"/>
      <c r="E111" s="7" t="s">
        <v>365</v>
      </c>
      <c r="F111" s="6">
        <v>4</v>
      </c>
      <c r="G111" s="10">
        <v>48.1</v>
      </c>
    </row>
    <row r="112" spans="1:7" x14ac:dyDescent="0.3">
      <c r="A112"/>
      <c r="B112"/>
      <c r="C112"/>
      <c r="E112" s="7" t="s">
        <v>554</v>
      </c>
      <c r="F112" s="6">
        <v>3</v>
      </c>
      <c r="G112" s="10">
        <v>21.5</v>
      </c>
    </row>
    <row r="113" spans="1:7" x14ac:dyDescent="0.3">
      <c r="A113"/>
      <c r="B113"/>
      <c r="C113"/>
      <c r="E113" s="5" t="s">
        <v>559</v>
      </c>
      <c r="F113" s="6"/>
      <c r="G113" s="10"/>
    </row>
    <row r="114" spans="1:7" x14ac:dyDescent="0.3">
      <c r="A114"/>
      <c r="B114"/>
      <c r="C114"/>
      <c r="E114" s="7">
        <v>90018</v>
      </c>
      <c r="F114" s="6">
        <v>3</v>
      </c>
      <c r="G114" s="10">
        <v>20.8</v>
      </c>
    </row>
    <row r="115" spans="1:7" x14ac:dyDescent="0.3">
      <c r="A115"/>
      <c r="B115"/>
      <c r="C115"/>
      <c r="E115" s="7">
        <v>90024</v>
      </c>
      <c r="F115" s="6">
        <v>3</v>
      </c>
      <c r="G115" s="10">
        <v>22.2</v>
      </c>
    </row>
    <row r="116" spans="1:7" x14ac:dyDescent="0.3">
      <c r="A116"/>
      <c r="B116"/>
      <c r="C116"/>
      <c r="E116" s="7">
        <v>90028</v>
      </c>
      <c r="F116" s="6">
        <v>3</v>
      </c>
      <c r="G116" s="10">
        <v>20.54382470119522</v>
      </c>
    </row>
    <row r="117" spans="1:7" x14ac:dyDescent="0.3">
      <c r="A117"/>
      <c r="B117"/>
      <c r="C117"/>
      <c r="E117" s="7">
        <v>90029</v>
      </c>
      <c r="F117" s="6">
        <v>3</v>
      </c>
      <c r="G117" s="10">
        <v>21.6</v>
      </c>
    </row>
    <row r="118" spans="1:7" x14ac:dyDescent="0.3">
      <c r="A118"/>
      <c r="B118"/>
      <c r="C118"/>
      <c r="E118" s="5" t="s">
        <v>238</v>
      </c>
      <c r="F118" s="6"/>
      <c r="G118" s="10"/>
    </row>
    <row r="119" spans="1:7" x14ac:dyDescent="0.3">
      <c r="A119"/>
      <c r="B119"/>
      <c r="C119"/>
      <c r="E119" s="7" t="s">
        <v>239</v>
      </c>
      <c r="F119" s="6">
        <v>1</v>
      </c>
      <c r="G119" s="10">
        <v>17.2</v>
      </c>
    </row>
    <row r="120" spans="1:7" x14ac:dyDescent="0.3">
      <c r="A120"/>
      <c r="B120"/>
      <c r="C120"/>
      <c r="E120" s="7" t="s">
        <v>240</v>
      </c>
      <c r="F120" s="6">
        <v>1</v>
      </c>
      <c r="G120" s="10">
        <v>19.5</v>
      </c>
    </row>
    <row r="121" spans="1:7" x14ac:dyDescent="0.3">
      <c r="A121"/>
      <c r="B121"/>
      <c r="C121"/>
      <c r="E121" s="7" t="s">
        <v>513</v>
      </c>
      <c r="F121" s="6">
        <v>3</v>
      </c>
      <c r="G121" s="10">
        <v>17.5</v>
      </c>
    </row>
    <row r="122" spans="1:7" x14ac:dyDescent="0.3">
      <c r="A122"/>
      <c r="B122"/>
      <c r="C122"/>
      <c r="E122" s="7" t="s">
        <v>514</v>
      </c>
      <c r="F122" s="6">
        <v>3</v>
      </c>
      <c r="G122" s="10">
        <v>18.600000000000001</v>
      </c>
    </row>
    <row r="123" spans="1:7" x14ac:dyDescent="0.3">
      <c r="A123"/>
      <c r="B123"/>
      <c r="C123"/>
      <c r="E123" s="7" t="s">
        <v>515</v>
      </c>
      <c r="F123" s="6">
        <v>3</v>
      </c>
      <c r="G123" s="10">
        <v>17.7</v>
      </c>
    </row>
    <row r="124" spans="1:7" x14ac:dyDescent="0.3">
      <c r="A124"/>
      <c r="B124"/>
      <c r="C124"/>
      <c r="E124" s="7" t="s">
        <v>241</v>
      </c>
      <c r="F124" s="6">
        <v>1</v>
      </c>
      <c r="G124" s="10">
        <v>17.600000000000001</v>
      </c>
    </row>
    <row r="125" spans="1:7" x14ac:dyDescent="0.3">
      <c r="A125"/>
      <c r="B125"/>
      <c r="C125"/>
      <c r="E125" s="7" t="s">
        <v>242</v>
      </c>
      <c r="F125" s="6">
        <v>2</v>
      </c>
      <c r="G125" s="10">
        <v>36.299999999999997</v>
      </c>
    </row>
    <row r="126" spans="1:7" x14ac:dyDescent="0.3">
      <c r="A126"/>
      <c r="B126"/>
      <c r="C126"/>
      <c r="E126" s="7" t="s">
        <v>366</v>
      </c>
      <c r="F126" s="6">
        <v>1</v>
      </c>
      <c r="G126" s="10">
        <v>20.5</v>
      </c>
    </row>
    <row r="127" spans="1:7" x14ac:dyDescent="0.3">
      <c r="A127"/>
      <c r="B127"/>
      <c r="C127"/>
      <c r="E127" s="7" t="s">
        <v>367</v>
      </c>
      <c r="F127" s="6">
        <v>1</v>
      </c>
      <c r="G127" s="10">
        <v>20.9</v>
      </c>
    </row>
    <row r="128" spans="1:7" x14ac:dyDescent="0.3">
      <c r="A128"/>
      <c r="B128"/>
      <c r="C128"/>
      <c r="E128" s="5" t="s">
        <v>243</v>
      </c>
      <c r="F128" s="6"/>
      <c r="G128" s="10"/>
    </row>
    <row r="129" spans="1:7" x14ac:dyDescent="0.3">
      <c r="A129"/>
      <c r="B129"/>
      <c r="C129"/>
      <c r="E129" s="7" t="s">
        <v>368</v>
      </c>
      <c r="F129" s="6">
        <v>1</v>
      </c>
      <c r="G129" s="10">
        <v>21.8</v>
      </c>
    </row>
    <row r="130" spans="1:7" x14ac:dyDescent="0.3">
      <c r="A130"/>
      <c r="B130"/>
      <c r="C130"/>
      <c r="E130" s="7" t="s">
        <v>369</v>
      </c>
      <c r="F130" s="6">
        <v>1</v>
      </c>
      <c r="G130" s="10">
        <v>21.6</v>
      </c>
    </row>
    <row r="131" spans="1:7" x14ac:dyDescent="0.3">
      <c r="A131"/>
      <c r="B131"/>
      <c r="C131"/>
      <c r="E131" s="7" t="s">
        <v>370</v>
      </c>
      <c r="F131" s="6">
        <v>1</v>
      </c>
      <c r="G131" s="10">
        <v>23.4</v>
      </c>
    </row>
    <row r="132" spans="1:7" x14ac:dyDescent="0.3">
      <c r="A132"/>
      <c r="B132"/>
      <c r="C132"/>
      <c r="E132" s="7" t="s">
        <v>371</v>
      </c>
      <c r="F132" s="6">
        <v>1</v>
      </c>
      <c r="G132" s="10">
        <v>21.2</v>
      </c>
    </row>
    <row r="133" spans="1:7" x14ac:dyDescent="0.3">
      <c r="A133"/>
      <c r="B133"/>
      <c r="C133"/>
      <c r="E133" s="7" t="s">
        <v>562</v>
      </c>
      <c r="F133" s="6">
        <v>3</v>
      </c>
      <c r="G133" s="10">
        <v>21</v>
      </c>
    </row>
    <row r="134" spans="1:7" x14ac:dyDescent="0.3">
      <c r="A134"/>
      <c r="B134"/>
      <c r="C134"/>
      <c r="E134" s="7" t="s">
        <v>372</v>
      </c>
      <c r="F134" s="6">
        <v>1</v>
      </c>
      <c r="G134" s="10">
        <v>21.3</v>
      </c>
    </row>
    <row r="135" spans="1:7" x14ac:dyDescent="0.3">
      <c r="A135"/>
      <c r="B135"/>
      <c r="C135"/>
      <c r="E135" s="7" t="s">
        <v>373</v>
      </c>
      <c r="F135" s="6">
        <v>1</v>
      </c>
      <c r="G135" s="10">
        <v>23.2</v>
      </c>
    </row>
    <row r="136" spans="1:7" x14ac:dyDescent="0.3">
      <c r="A136"/>
      <c r="B136"/>
      <c r="C136"/>
      <c r="E136" s="7" t="s">
        <v>374</v>
      </c>
      <c r="F136" s="6">
        <v>1</v>
      </c>
      <c r="G136" s="10">
        <v>20.8</v>
      </c>
    </row>
    <row r="137" spans="1:7" x14ac:dyDescent="0.3">
      <c r="A137"/>
      <c r="B137"/>
      <c r="C137"/>
      <c r="E137" s="7" t="s">
        <v>563</v>
      </c>
      <c r="F137" s="6">
        <v>3</v>
      </c>
      <c r="G137" s="10">
        <v>20.5</v>
      </c>
    </row>
    <row r="138" spans="1:7" x14ac:dyDescent="0.3">
      <c r="A138"/>
      <c r="B138"/>
      <c r="C138"/>
      <c r="E138" s="7" t="s">
        <v>375</v>
      </c>
      <c r="F138" s="6">
        <v>1</v>
      </c>
      <c r="G138" s="10">
        <v>20.8</v>
      </c>
    </row>
    <row r="139" spans="1:7" x14ac:dyDescent="0.3">
      <c r="A139"/>
      <c r="B139"/>
      <c r="C139"/>
      <c r="E139" s="7" t="s">
        <v>564</v>
      </c>
      <c r="F139" s="6">
        <v>3</v>
      </c>
      <c r="G139" s="10">
        <v>20.5</v>
      </c>
    </row>
    <row r="140" spans="1:7" x14ac:dyDescent="0.3">
      <c r="A140"/>
      <c r="B140"/>
      <c r="C140"/>
      <c r="E140" s="7" t="s">
        <v>244</v>
      </c>
      <c r="F140" s="6">
        <v>1</v>
      </c>
      <c r="G140" s="10">
        <v>18.899999999999999</v>
      </c>
    </row>
    <row r="141" spans="1:7" x14ac:dyDescent="0.3">
      <c r="A141"/>
      <c r="B141"/>
      <c r="C141"/>
      <c r="E141" s="7" t="s">
        <v>376</v>
      </c>
      <c r="F141" s="6">
        <v>1</v>
      </c>
      <c r="G141" s="10">
        <v>22</v>
      </c>
    </row>
    <row r="142" spans="1:7" x14ac:dyDescent="0.3">
      <c r="A142"/>
      <c r="B142"/>
      <c r="C142"/>
      <c r="E142" s="7" t="s">
        <v>565</v>
      </c>
      <c r="F142" s="6">
        <v>3</v>
      </c>
      <c r="G142" s="10">
        <v>22.1</v>
      </c>
    </row>
    <row r="143" spans="1:7" x14ac:dyDescent="0.3">
      <c r="A143"/>
      <c r="B143"/>
      <c r="C143"/>
      <c r="E143" s="7" t="s">
        <v>566</v>
      </c>
      <c r="F143" s="6">
        <v>3</v>
      </c>
      <c r="G143" s="10">
        <v>23.2</v>
      </c>
    </row>
    <row r="144" spans="1:7" x14ac:dyDescent="0.3">
      <c r="A144"/>
      <c r="B144"/>
      <c r="C144"/>
      <c r="E144" s="7" t="s">
        <v>378</v>
      </c>
      <c r="F144" s="6">
        <v>1</v>
      </c>
      <c r="G144" s="10">
        <v>20.399999999999999</v>
      </c>
    </row>
    <row r="145" spans="1:7" x14ac:dyDescent="0.3">
      <c r="A145"/>
      <c r="B145"/>
      <c r="C145"/>
      <c r="E145" s="7" t="s">
        <v>380</v>
      </c>
      <c r="F145" s="6">
        <v>1</v>
      </c>
      <c r="G145" s="10">
        <v>23</v>
      </c>
    </row>
    <row r="146" spans="1:7" x14ac:dyDescent="0.3">
      <c r="A146"/>
      <c r="B146"/>
      <c r="C146"/>
      <c r="E146" s="7" t="s">
        <v>568</v>
      </c>
      <c r="F146" s="6">
        <v>3</v>
      </c>
      <c r="G146" s="10">
        <v>20.9</v>
      </c>
    </row>
    <row r="147" spans="1:7" x14ac:dyDescent="0.3">
      <c r="A147"/>
      <c r="B147"/>
      <c r="C147"/>
      <c r="E147" s="7" t="s">
        <v>570</v>
      </c>
      <c r="F147" s="6">
        <v>3</v>
      </c>
      <c r="G147" s="10">
        <v>23.3</v>
      </c>
    </row>
    <row r="148" spans="1:7" x14ac:dyDescent="0.3">
      <c r="A148"/>
      <c r="B148"/>
      <c r="C148"/>
      <c r="E148" s="7" t="s">
        <v>382</v>
      </c>
      <c r="F148" s="6">
        <v>1</v>
      </c>
      <c r="G148" s="10">
        <v>22</v>
      </c>
    </row>
    <row r="149" spans="1:7" x14ac:dyDescent="0.3">
      <c r="A149"/>
      <c r="B149"/>
      <c r="C149"/>
      <c r="E149" s="7" t="s">
        <v>384</v>
      </c>
      <c r="F149" s="6">
        <v>1</v>
      </c>
      <c r="G149" s="10">
        <v>21.7</v>
      </c>
    </row>
    <row r="150" spans="1:7" x14ac:dyDescent="0.3">
      <c r="A150"/>
      <c r="B150"/>
      <c r="C150"/>
      <c r="E150" s="7" t="s">
        <v>572</v>
      </c>
      <c r="F150" s="6">
        <v>3</v>
      </c>
      <c r="G150" s="10">
        <v>22.2</v>
      </c>
    </row>
    <row r="151" spans="1:7" x14ac:dyDescent="0.3">
      <c r="A151"/>
      <c r="B151"/>
      <c r="C151"/>
      <c r="E151" s="7" t="s">
        <v>386</v>
      </c>
      <c r="F151" s="6">
        <v>1</v>
      </c>
      <c r="G151" s="10">
        <v>20.6</v>
      </c>
    </row>
    <row r="152" spans="1:7" x14ac:dyDescent="0.3">
      <c r="A152"/>
      <c r="B152"/>
      <c r="C152"/>
      <c r="E152" s="5" t="s">
        <v>387</v>
      </c>
      <c r="F152" s="6"/>
      <c r="G152" s="10"/>
    </row>
    <row r="153" spans="1:7" x14ac:dyDescent="0.3">
      <c r="A153"/>
      <c r="B153"/>
      <c r="C153"/>
      <c r="E153" s="7" t="s">
        <v>388</v>
      </c>
      <c r="F153" s="6">
        <v>1</v>
      </c>
      <c r="G153" s="10">
        <v>29.3</v>
      </c>
    </row>
    <row r="154" spans="1:7" x14ac:dyDescent="0.3">
      <c r="A154"/>
      <c r="B154"/>
      <c r="C154"/>
      <c r="E154" s="5" t="s">
        <v>247</v>
      </c>
      <c r="F154" s="6"/>
      <c r="G154" s="10"/>
    </row>
    <row r="155" spans="1:7" x14ac:dyDescent="0.3">
      <c r="A155"/>
      <c r="B155"/>
      <c r="C155"/>
      <c r="E155" s="7" t="s">
        <v>248</v>
      </c>
      <c r="F155" s="6">
        <v>1</v>
      </c>
      <c r="G155" s="10">
        <v>17.7</v>
      </c>
    </row>
    <row r="156" spans="1:7" x14ac:dyDescent="0.3">
      <c r="A156"/>
      <c r="B156"/>
      <c r="C156"/>
      <c r="E156" s="5" t="s">
        <v>389</v>
      </c>
      <c r="F156" s="6"/>
      <c r="G156" s="10"/>
    </row>
    <row r="157" spans="1:7" x14ac:dyDescent="0.3">
      <c r="A157"/>
      <c r="B157"/>
      <c r="C157"/>
      <c r="E157" s="7" t="s">
        <v>390</v>
      </c>
      <c r="F157" s="6">
        <v>1</v>
      </c>
      <c r="G157" s="10">
        <v>21.5</v>
      </c>
    </row>
    <row r="158" spans="1:7" x14ac:dyDescent="0.3">
      <c r="A158"/>
      <c r="B158"/>
      <c r="C158"/>
      <c r="E158" s="5" t="s">
        <v>230</v>
      </c>
      <c r="F158" s="6"/>
      <c r="G158" s="10"/>
    </row>
    <row r="159" spans="1:7" x14ac:dyDescent="0.3">
      <c r="A159"/>
      <c r="B159"/>
      <c r="C159"/>
      <c r="E159" s="7" t="s">
        <v>249</v>
      </c>
      <c r="F159" s="6">
        <v>1</v>
      </c>
      <c r="G159" s="10">
        <v>17.100000000000001</v>
      </c>
    </row>
    <row r="160" spans="1:7" x14ac:dyDescent="0.3">
      <c r="A160"/>
      <c r="B160"/>
      <c r="C160"/>
      <c r="E160" s="5" t="s">
        <v>391</v>
      </c>
      <c r="F160" s="6"/>
      <c r="G160" s="10"/>
    </row>
    <row r="161" spans="1:7" x14ac:dyDescent="0.3">
      <c r="A161"/>
      <c r="B161"/>
      <c r="C161"/>
      <c r="E161" s="7" t="s">
        <v>392</v>
      </c>
      <c r="F161" s="6">
        <v>1</v>
      </c>
      <c r="G161" s="10">
        <v>20.399999999999999</v>
      </c>
    </row>
    <row r="162" spans="1:7" x14ac:dyDescent="0.3">
      <c r="A162"/>
      <c r="B162"/>
      <c r="C162"/>
      <c r="E162" s="5" t="s">
        <v>231</v>
      </c>
      <c r="F162" s="6"/>
      <c r="G162" s="10"/>
    </row>
    <row r="163" spans="1:7" x14ac:dyDescent="0.3">
      <c r="A163"/>
      <c r="B163"/>
      <c r="C163"/>
      <c r="E163" s="7" t="s">
        <v>573</v>
      </c>
      <c r="F163" s="6">
        <v>3</v>
      </c>
      <c r="G163" s="10">
        <v>20.3</v>
      </c>
    </row>
    <row r="164" spans="1:7" x14ac:dyDescent="0.3">
      <c r="A164"/>
      <c r="B164"/>
      <c r="C164"/>
      <c r="E164" s="5" t="s">
        <v>250</v>
      </c>
      <c r="F164" s="6"/>
      <c r="G164" s="10"/>
    </row>
    <row r="165" spans="1:7" x14ac:dyDescent="0.3">
      <c r="A165"/>
      <c r="B165"/>
      <c r="C165"/>
      <c r="E165" s="7" t="s">
        <v>516</v>
      </c>
      <c r="F165" s="6">
        <v>3</v>
      </c>
      <c r="G165" s="10">
        <v>18.100000000000001</v>
      </c>
    </row>
    <row r="166" spans="1:7" x14ac:dyDescent="0.3">
      <c r="A166"/>
      <c r="B166"/>
      <c r="C166"/>
      <c r="E166" s="7" t="s">
        <v>393</v>
      </c>
      <c r="F166" s="6">
        <v>1</v>
      </c>
      <c r="G166" s="10">
        <v>20.8</v>
      </c>
    </row>
    <row r="167" spans="1:7" x14ac:dyDescent="0.3">
      <c r="A167"/>
      <c r="B167"/>
      <c r="C167"/>
      <c r="E167" s="7" t="s">
        <v>251</v>
      </c>
      <c r="F167" s="6">
        <v>1</v>
      </c>
      <c r="G167" s="10">
        <v>17.3</v>
      </c>
    </row>
    <row r="168" spans="1:7" x14ac:dyDescent="0.3">
      <c r="A168"/>
      <c r="B168"/>
      <c r="C168"/>
      <c r="E168" s="7" t="s">
        <v>394</v>
      </c>
      <c r="F168" s="6">
        <v>1</v>
      </c>
      <c r="G168" s="10">
        <v>21</v>
      </c>
    </row>
    <row r="169" spans="1:7" x14ac:dyDescent="0.3">
      <c r="A169"/>
      <c r="B169"/>
      <c r="C169"/>
      <c r="E169" s="7" t="s">
        <v>395</v>
      </c>
      <c r="F169" s="6">
        <v>1</v>
      </c>
      <c r="G169" s="10">
        <v>21.7</v>
      </c>
    </row>
    <row r="170" spans="1:7" x14ac:dyDescent="0.3">
      <c r="A170"/>
      <c r="B170"/>
      <c r="C170"/>
      <c r="E170" s="7" t="s">
        <v>574</v>
      </c>
      <c r="F170" s="6">
        <v>3</v>
      </c>
      <c r="G170" s="10">
        <v>20.5</v>
      </c>
    </row>
    <row r="171" spans="1:7" x14ac:dyDescent="0.3">
      <c r="A171"/>
      <c r="B171"/>
      <c r="C171"/>
      <c r="E171" s="7" t="s">
        <v>252</v>
      </c>
      <c r="F171" s="6">
        <v>1</v>
      </c>
      <c r="G171" s="10">
        <v>17.3</v>
      </c>
    </row>
    <row r="172" spans="1:7" x14ac:dyDescent="0.3">
      <c r="A172"/>
      <c r="B172"/>
      <c r="C172"/>
      <c r="E172" s="7" t="s">
        <v>396</v>
      </c>
      <c r="F172" s="6">
        <v>1</v>
      </c>
      <c r="G172" s="10">
        <v>20.3</v>
      </c>
    </row>
    <row r="173" spans="1:7" x14ac:dyDescent="0.3">
      <c r="A173"/>
      <c r="B173"/>
      <c r="C173"/>
      <c r="E173" s="7" t="s">
        <v>397</v>
      </c>
      <c r="F173" s="6">
        <v>1</v>
      </c>
      <c r="G173" s="10">
        <v>23.8</v>
      </c>
    </row>
    <row r="174" spans="1:7" x14ac:dyDescent="0.3">
      <c r="A174"/>
      <c r="B174"/>
      <c r="C174"/>
      <c r="E174" s="7" t="s">
        <v>398</v>
      </c>
      <c r="F174" s="6">
        <v>1</v>
      </c>
      <c r="G174" s="10">
        <v>23.4</v>
      </c>
    </row>
    <row r="175" spans="1:7" x14ac:dyDescent="0.3">
      <c r="A175"/>
      <c r="B175"/>
      <c r="C175"/>
      <c r="E175" s="7" t="s">
        <v>576</v>
      </c>
      <c r="F175" s="6">
        <v>3</v>
      </c>
      <c r="G175" s="10">
        <v>23.9</v>
      </c>
    </row>
    <row r="176" spans="1:7" x14ac:dyDescent="0.3">
      <c r="A176"/>
      <c r="B176"/>
      <c r="C176"/>
      <c r="E176" s="7" t="s">
        <v>399</v>
      </c>
      <c r="F176" s="6">
        <v>1</v>
      </c>
      <c r="G176" s="10">
        <v>20.7</v>
      </c>
    </row>
    <row r="177" spans="1:7" x14ac:dyDescent="0.3">
      <c r="A177"/>
      <c r="B177"/>
      <c r="C177"/>
      <c r="E177" s="7" t="s">
        <v>575</v>
      </c>
      <c r="F177" s="6">
        <v>6</v>
      </c>
      <c r="G177" s="10">
        <v>42.400000000000006</v>
      </c>
    </row>
    <row r="178" spans="1:7" x14ac:dyDescent="0.3">
      <c r="A178"/>
      <c r="B178"/>
      <c r="C178"/>
      <c r="E178" s="5" t="s">
        <v>253</v>
      </c>
      <c r="F178" s="6"/>
      <c r="G178" s="10"/>
    </row>
    <row r="179" spans="1:7" x14ac:dyDescent="0.3">
      <c r="A179"/>
      <c r="B179"/>
      <c r="C179"/>
      <c r="E179" s="7" t="s">
        <v>254</v>
      </c>
      <c r="F179" s="6">
        <v>1</v>
      </c>
      <c r="G179" s="10">
        <v>18.7</v>
      </c>
    </row>
    <row r="180" spans="1:7" x14ac:dyDescent="0.3">
      <c r="A180"/>
      <c r="B180"/>
      <c r="C180"/>
      <c r="E180" s="7" t="s">
        <v>577</v>
      </c>
      <c r="F180" s="6">
        <v>3</v>
      </c>
      <c r="G180" s="10">
        <v>20.399999999999999</v>
      </c>
    </row>
    <row r="181" spans="1:7" x14ac:dyDescent="0.3">
      <c r="A181"/>
      <c r="B181"/>
      <c r="C181"/>
      <c r="E181" s="7" t="s">
        <v>587</v>
      </c>
      <c r="F181" s="6">
        <v>3</v>
      </c>
      <c r="G181" s="10">
        <v>21.1</v>
      </c>
    </row>
    <row r="182" spans="1:7" x14ac:dyDescent="0.3">
      <c r="A182"/>
      <c r="B182"/>
      <c r="C182"/>
      <c r="E182" s="7" t="s">
        <v>589</v>
      </c>
      <c r="F182" s="6">
        <v>3</v>
      </c>
      <c r="G182" s="10">
        <v>22</v>
      </c>
    </row>
    <row r="183" spans="1:7" x14ac:dyDescent="0.3">
      <c r="A183"/>
      <c r="B183"/>
      <c r="C183"/>
      <c r="E183" s="7" t="s">
        <v>590</v>
      </c>
      <c r="F183" s="6">
        <v>3</v>
      </c>
      <c r="G183" s="10">
        <v>20.3</v>
      </c>
    </row>
    <row r="184" spans="1:7" x14ac:dyDescent="0.3">
      <c r="A184"/>
      <c r="B184"/>
      <c r="C184"/>
      <c r="E184" s="7" t="s">
        <v>401</v>
      </c>
      <c r="F184" s="6">
        <v>1</v>
      </c>
      <c r="G184" s="10">
        <v>21.7</v>
      </c>
    </row>
    <row r="185" spans="1:7" x14ac:dyDescent="0.3">
      <c r="A185"/>
      <c r="B185"/>
      <c r="C185"/>
      <c r="E185" s="7" t="s">
        <v>403</v>
      </c>
      <c r="F185" s="6">
        <v>1</v>
      </c>
      <c r="G185" s="10">
        <v>22.1</v>
      </c>
    </row>
    <row r="186" spans="1:7" x14ac:dyDescent="0.3">
      <c r="A186"/>
      <c r="B186"/>
      <c r="C186"/>
      <c r="E186" s="7" t="s">
        <v>579</v>
      </c>
      <c r="F186" s="6">
        <v>3</v>
      </c>
      <c r="G186" s="10">
        <v>22</v>
      </c>
    </row>
    <row r="187" spans="1:7" x14ac:dyDescent="0.3">
      <c r="A187"/>
      <c r="B187"/>
      <c r="C187"/>
      <c r="E187" s="7" t="s">
        <v>581</v>
      </c>
      <c r="F187" s="6">
        <v>3</v>
      </c>
      <c r="G187" s="10">
        <v>22.7</v>
      </c>
    </row>
    <row r="188" spans="1:7" x14ac:dyDescent="0.3">
      <c r="A188"/>
      <c r="B188"/>
      <c r="C188"/>
      <c r="E188" s="7" t="s">
        <v>405</v>
      </c>
      <c r="F188" s="6">
        <v>1</v>
      </c>
      <c r="G188" s="10">
        <v>21.3</v>
      </c>
    </row>
    <row r="189" spans="1:7" x14ac:dyDescent="0.3">
      <c r="A189"/>
      <c r="B189"/>
      <c r="C189"/>
      <c r="E189" s="7" t="s">
        <v>407</v>
      </c>
      <c r="F189" s="6">
        <v>1</v>
      </c>
      <c r="G189" s="10">
        <v>20.8</v>
      </c>
    </row>
    <row r="190" spans="1:7" x14ac:dyDescent="0.3">
      <c r="A190"/>
      <c r="B190"/>
      <c r="C190"/>
      <c r="E190" s="7" t="s">
        <v>583</v>
      </c>
      <c r="F190" s="6">
        <v>3</v>
      </c>
      <c r="G190" s="10">
        <v>22.1</v>
      </c>
    </row>
    <row r="191" spans="1:7" x14ac:dyDescent="0.3">
      <c r="A191"/>
      <c r="B191"/>
      <c r="C191"/>
      <c r="E191" s="7" t="s">
        <v>409</v>
      </c>
      <c r="F191" s="6">
        <v>1</v>
      </c>
      <c r="G191" s="10">
        <v>20.9</v>
      </c>
    </row>
    <row r="192" spans="1:7" x14ac:dyDescent="0.3">
      <c r="A192"/>
      <c r="B192"/>
      <c r="C192"/>
      <c r="E192" s="7" t="s">
        <v>585</v>
      </c>
      <c r="F192" s="6">
        <v>3</v>
      </c>
      <c r="G192" s="10">
        <v>20.7</v>
      </c>
    </row>
    <row r="193" spans="1:7" x14ac:dyDescent="0.3">
      <c r="A193"/>
      <c r="B193"/>
      <c r="C193"/>
      <c r="E193" s="5" t="s">
        <v>518</v>
      </c>
      <c r="F193" s="6"/>
      <c r="G193" s="10"/>
    </row>
    <row r="194" spans="1:7" x14ac:dyDescent="0.3">
      <c r="A194"/>
      <c r="B194"/>
      <c r="C194"/>
      <c r="E194" s="7" t="s">
        <v>519</v>
      </c>
      <c r="F194" s="6">
        <v>3</v>
      </c>
      <c r="G194" s="10">
        <v>17.899999999999999</v>
      </c>
    </row>
    <row r="195" spans="1:7" x14ac:dyDescent="0.3">
      <c r="A195"/>
      <c r="B195"/>
      <c r="C195"/>
      <c r="E195" s="7" t="s">
        <v>521</v>
      </c>
      <c r="F195" s="6">
        <v>3</v>
      </c>
      <c r="G195" s="10">
        <v>17.5</v>
      </c>
    </row>
    <row r="196" spans="1:7" x14ac:dyDescent="0.3">
      <c r="A196"/>
      <c r="B196"/>
      <c r="C196"/>
      <c r="E196" s="5" t="s">
        <v>410</v>
      </c>
      <c r="F196" s="6"/>
      <c r="G196" s="10"/>
    </row>
    <row r="197" spans="1:7" x14ac:dyDescent="0.3">
      <c r="A197"/>
      <c r="B197"/>
      <c r="C197"/>
      <c r="E197" s="7" t="s">
        <v>411</v>
      </c>
      <c r="F197" s="6">
        <v>1</v>
      </c>
      <c r="G197" s="10">
        <v>20.3</v>
      </c>
    </row>
    <row r="198" spans="1:7" x14ac:dyDescent="0.3">
      <c r="A198"/>
      <c r="B198"/>
      <c r="C198"/>
      <c r="E198" s="5" t="s">
        <v>413</v>
      </c>
      <c r="F198" s="6"/>
      <c r="G198" s="10"/>
    </row>
    <row r="199" spans="1:7" x14ac:dyDescent="0.3">
      <c r="A199"/>
      <c r="B199"/>
      <c r="C199"/>
      <c r="E199" s="7" t="s">
        <v>414</v>
      </c>
      <c r="F199" s="6">
        <v>1</v>
      </c>
      <c r="G199" s="10">
        <v>22.8</v>
      </c>
    </row>
    <row r="200" spans="1:7" x14ac:dyDescent="0.3">
      <c r="E200" s="7" t="s">
        <v>416</v>
      </c>
      <c r="F200" s="6">
        <v>1</v>
      </c>
      <c r="G200" s="10">
        <v>20.8</v>
      </c>
    </row>
    <row r="201" spans="1:7" x14ac:dyDescent="0.3">
      <c r="E201" s="7" t="s">
        <v>421</v>
      </c>
      <c r="F201" s="6">
        <v>1</v>
      </c>
      <c r="G201" s="10">
        <v>21.3</v>
      </c>
    </row>
    <row r="202" spans="1:7" x14ac:dyDescent="0.3">
      <c r="E202" s="7" t="s">
        <v>427</v>
      </c>
      <c r="F202" s="6">
        <v>1</v>
      </c>
      <c r="G202" s="10">
        <v>23.1</v>
      </c>
    </row>
    <row r="203" spans="1:7" x14ac:dyDescent="0.3">
      <c r="E203" s="7" t="s">
        <v>423</v>
      </c>
      <c r="F203" s="6">
        <v>1</v>
      </c>
      <c r="G203" s="10">
        <v>21.6</v>
      </c>
    </row>
    <row r="204" spans="1:7" x14ac:dyDescent="0.3">
      <c r="E204" s="7" t="s">
        <v>425</v>
      </c>
      <c r="F204" s="6">
        <v>1</v>
      </c>
      <c r="G204" s="10">
        <v>25.5</v>
      </c>
    </row>
    <row r="205" spans="1:7" x14ac:dyDescent="0.3">
      <c r="E205" s="7" t="s">
        <v>418</v>
      </c>
      <c r="F205" s="6">
        <v>2</v>
      </c>
      <c r="G205" s="10">
        <v>41.9</v>
      </c>
    </row>
    <row r="206" spans="1:7" x14ac:dyDescent="0.3">
      <c r="E206" s="5" t="s">
        <v>591</v>
      </c>
      <c r="F206" s="6"/>
      <c r="G206" s="10"/>
    </row>
    <row r="207" spans="1:7" x14ac:dyDescent="0.3">
      <c r="E207" s="7" t="s">
        <v>592</v>
      </c>
      <c r="F207" s="6">
        <v>3</v>
      </c>
      <c r="G207" s="10">
        <v>21</v>
      </c>
    </row>
    <row r="208" spans="1:7" x14ac:dyDescent="0.3">
      <c r="E208" s="7" t="s">
        <v>594</v>
      </c>
      <c r="F208" s="6">
        <v>3</v>
      </c>
      <c r="G208" s="10">
        <v>20.6</v>
      </c>
    </row>
    <row r="209" spans="5:7" x14ac:dyDescent="0.3">
      <c r="E209" s="7" t="s">
        <v>596</v>
      </c>
      <c r="F209" s="6">
        <v>3</v>
      </c>
      <c r="G209" s="10">
        <v>21.8</v>
      </c>
    </row>
    <row r="210" spans="5:7" x14ac:dyDescent="0.3">
      <c r="E210" s="7" t="s">
        <v>598</v>
      </c>
      <c r="F210" s="6">
        <v>3</v>
      </c>
      <c r="G210" s="10">
        <v>20.7</v>
      </c>
    </row>
    <row r="211" spans="5:7" x14ac:dyDescent="0.3">
      <c r="E211" s="7" t="s">
        <v>604</v>
      </c>
      <c r="F211" s="6">
        <v>3</v>
      </c>
      <c r="G211" s="10">
        <v>21.3</v>
      </c>
    </row>
    <row r="212" spans="5:7" x14ac:dyDescent="0.3">
      <c r="E212" s="7" t="s">
        <v>606</v>
      </c>
      <c r="F212" s="6">
        <v>3</v>
      </c>
      <c r="G212" s="10">
        <v>23.1</v>
      </c>
    </row>
    <row r="213" spans="5:7" x14ac:dyDescent="0.3">
      <c r="E213" s="7" t="s">
        <v>610</v>
      </c>
      <c r="F213" s="6">
        <v>3</v>
      </c>
      <c r="G213" s="10">
        <v>21.2</v>
      </c>
    </row>
    <row r="214" spans="5:7" x14ac:dyDescent="0.3">
      <c r="E214" s="7" t="s">
        <v>608</v>
      </c>
      <c r="F214" s="6">
        <v>3</v>
      </c>
      <c r="G214" s="10">
        <v>26.7</v>
      </c>
    </row>
    <row r="215" spans="5:7" x14ac:dyDescent="0.3">
      <c r="E215" s="7" t="s">
        <v>600</v>
      </c>
      <c r="F215" s="6">
        <v>3</v>
      </c>
      <c r="G215" s="10">
        <v>21.1</v>
      </c>
    </row>
    <row r="216" spans="5:7" x14ac:dyDescent="0.3">
      <c r="E216" s="7" t="s">
        <v>602</v>
      </c>
      <c r="F216" s="6">
        <v>3</v>
      </c>
      <c r="G216" s="10">
        <v>22.3</v>
      </c>
    </row>
    <row r="217" spans="5:7" x14ac:dyDescent="0.3">
      <c r="E217" s="5" t="s">
        <v>39</v>
      </c>
      <c r="F217" s="6"/>
      <c r="G217" s="10"/>
    </row>
    <row r="218" spans="5:7" x14ac:dyDescent="0.3">
      <c r="E218" s="7" t="s">
        <v>611</v>
      </c>
      <c r="F218" s="6">
        <v>3</v>
      </c>
      <c r="G218" s="10">
        <v>23.9</v>
      </c>
    </row>
    <row r="219" spans="5:7" x14ac:dyDescent="0.3">
      <c r="E219" s="7" t="s">
        <v>612</v>
      </c>
      <c r="F219" s="6">
        <v>3</v>
      </c>
      <c r="G219" s="10">
        <v>21.1</v>
      </c>
    </row>
    <row r="220" spans="5:7" x14ac:dyDescent="0.3">
      <c r="E220" s="7" t="s">
        <v>617</v>
      </c>
      <c r="F220" s="6">
        <v>3</v>
      </c>
      <c r="G220" s="10">
        <v>21.4</v>
      </c>
    </row>
    <row r="221" spans="5:7" x14ac:dyDescent="0.3">
      <c r="E221" s="7" t="s">
        <v>618</v>
      </c>
      <c r="F221" s="6">
        <v>3</v>
      </c>
      <c r="G221" s="10">
        <v>21.1</v>
      </c>
    </row>
    <row r="222" spans="5:7" x14ac:dyDescent="0.3">
      <c r="E222" s="7" t="s">
        <v>614</v>
      </c>
      <c r="F222" s="6">
        <v>3</v>
      </c>
      <c r="G222" s="10">
        <v>23.5</v>
      </c>
    </row>
    <row r="223" spans="5:7" x14ac:dyDescent="0.3">
      <c r="E223" s="7" t="s">
        <v>616</v>
      </c>
      <c r="F223" s="6">
        <v>3</v>
      </c>
      <c r="G223" s="10">
        <v>21.1</v>
      </c>
    </row>
    <row r="224" spans="5:7" x14ac:dyDescent="0.3">
      <c r="E224" s="5" t="s">
        <v>108</v>
      </c>
      <c r="F224" s="6"/>
      <c r="G224" s="10"/>
    </row>
    <row r="225" spans="5:7" x14ac:dyDescent="0.3">
      <c r="E225" s="7" t="s">
        <v>255</v>
      </c>
      <c r="F225" s="6">
        <v>1</v>
      </c>
      <c r="G225" s="10">
        <v>17.3</v>
      </c>
    </row>
    <row r="226" spans="5:7" x14ac:dyDescent="0.3">
      <c r="E226" s="7" t="s">
        <v>522</v>
      </c>
      <c r="F226" s="6">
        <v>3</v>
      </c>
      <c r="G226" s="10">
        <v>17.600000000000001</v>
      </c>
    </row>
    <row r="227" spans="5:7" x14ac:dyDescent="0.3">
      <c r="E227" s="7" t="s">
        <v>256</v>
      </c>
      <c r="F227" s="6">
        <v>1</v>
      </c>
      <c r="G227" s="10">
        <v>17.100000000000001</v>
      </c>
    </row>
    <row r="228" spans="5:7" x14ac:dyDescent="0.3">
      <c r="E228" s="7" t="s">
        <v>523</v>
      </c>
      <c r="F228" s="6">
        <v>3</v>
      </c>
      <c r="G228" s="10">
        <v>17.3</v>
      </c>
    </row>
    <row r="229" spans="5:7" x14ac:dyDescent="0.3">
      <c r="E229" s="7" t="s">
        <v>429</v>
      </c>
      <c r="F229" s="6">
        <v>1</v>
      </c>
      <c r="G229" s="10">
        <v>20.8</v>
      </c>
    </row>
    <row r="230" spans="5:7" x14ac:dyDescent="0.3">
      <c r="E230" s="7" t="s">
        <v>430</v>
      </c>
      <c r="F230" s="6">
        <v>1</v>
      </c>
      <c r="G230" s="10">
        <v>21.5</v>
      </c>
    </row>
    <row r="231" spans="5:7" x14ac:dyDescent="0.3">
      <c r="E231" s="7" t="s">
        <v>431</v>
      </c>
      <c r="F231" s="6">
        <v>1</v>
      </c>
      <c r="G231" s="10">
        <v>20.9</v>
      </c>
    </row>
    <row r="232" spans="5:7" x14ac:dyDescent="0.3">
      <c r="E232" s="7" t="s">
        <v>619</v>
      </c>
      <c r="F232" s="6">
        <v>3</v>
      </c>
      <c r="G232" s="10">
        <v>20.9</v>
      </c>
    </row>
    <row r="233" spans="5:7" x14ac:dyDescent="0.3">
      <c r="E233" s="7" t="s">
        <v>432</v>
      </c>
      <c r="F233" s="6">
        <v>1</v>
      </c>
      <c r="G233" s="10">
        <v>23.6</v>
      </c>
    </row>
    <row r="234" spans="5:7" x14ac:dyDescent="0.3">
      <c r="E234" s="7" t="s">
        <v>433</v>
      </c>
      <c r="F234" s="6">
        <v>1</v>
      </c>
      <c r="G234" s="10">
        <v>20.6</v>
      </c>
    </row>
    <row r="235" spans="5:7" x14ac:dyDescent="0.3">
      <c r="E235" s="7" t="s">
        <v>621</v>
      </c>
      <c r="F235" s="6">
        <v>3</v>
      </c>
      <c r="G235" s="10">
        <v>23.2</v>
      </c>
    </row>
    <row r="236" spans="5:7" x14ac:dyDescent="0.3">
      <c r="E236" s="7" t="s">
        <v>435</v>
      </c>
      <c r="F236" s="6">
        <v>1</v>
      </c>
      <c r="G236" s="10">
        <v>21.1</v>
      </c>
    </row>
    <row r="237" spans="5:7" x14ac:dyDescent="0.3">
      <c r="E237" s="7" t="s">
        <v>437</v>
      </c>
      <c r="F237" s="6">
        <v>1</v>
      </c>
      <c r="G237" s="10">
        <v>20.7</v>
      </c>
    </row>
    <row r="238" spans="5:7" x14ac:dyDescent="0.3">
      <c r="E238" s="7" t="s">
        <v>627</v>
      </c>
      <c r="F238" s="6">
        <v>3</v>
      </c>
      <c r="G238" s="10">
        <v>21.2</v>
      </c>
    </row>
    <row r="239" spans="5:7" x14ac:dyDescent="0.3">
      <c r="E239" s="7" t="s">
        <v>629</v>
      </c>
      <c r="F239" s="6">
        <v>3</v>
      </c>
      <c r="G239" s="10">
        <v>20.9</v>
      </c>
    </row>
    <row r="240" spans="5:7" x14ac:dyDescent="0.3">
      <c r="E240" s="7" t="s">
        <v>428</v>
      </c>
      <c r="F240" s="6">
        <v>1</v>
      </c>
      <c r="G240" s="10">
        <v>20.399999999999999</v>
      </c>
    </row>
    <row r="241" spans="5:7" x14ac:dyDescent="0.3">
      <c r="E241" s="7" t="s">
        <v>438</v>
      </c>
      <c r="F241" s="6">
        <v>1</v>
      </c>
      <c r="G241" s="10">
        <v>22.3</v>
      </c>
    </row>
    <row r="242" spans="5:7" x14ac:dyDescent="0.3">
      <c r="E242" s="7" t="s">
        <v>439</v>
      </c>
      <c r="F242" s="6">
        <v>1</v>
      </c>
      <c r="G242" s="10">
        <v>21.7</v>
      </c>
    </row>
    <row r="243" spans="5:7" x14ac:dyDescent="0.3">
      <c r="E243" s="7" t="s">
        <v>440</v>
      </c>
      <c r="F243" s="6">
        <v>1</v>
      </c>
      <c r="G243" s="10">
        <v>20.9</v>
      </c>
    </row>
    <row r="244" spans="5:7" x14ac:dyDescent="0.3">
      <c r="E244" s="7" t="s">
        <v>441</v>
      </c>
      <c r="F244" s="6">
        <v>1</v>
      </c>
      <c r="G244" s="10">
        <v>20.6</v>
      </c>
    </row>
    <row r="245" spans="5:7" x14ac:dyDescent="0.3">
      <c r="E245" s="7" t="s">
        <v>622</v>
      </c>
      <c r="F245" s="6">
        <v>3</v>
      </c>
      <c r="G245" s="10">
        <v>20.7</v>
      </c>
    </row>
    <row r="246" spans="5:7" x14ac:dyDescent="0.3">
      <c r="E246" s="7" t="s">
        <v>442</v>
      </c>
      <c r="F246" s="6">
        <v>1</v>
      </c>
      <c r="G246" s="10">
        <v>21.7</v>
      </c>
    </row>
    <row r="247" spans="5:7" x14ac:dyDescent="0.3">
      <c r="E247" s="7" t="s">
        <v>623</v>
      </c>
      <c r="F247" s="6">
        <v>3</v>
      </c>
      <c r="G247" s="10">
        <v>21.9</v>
      </c>
    </row>
    <row r="248" spans="5:7" x14ac:dyDescent="0.3">
      <c r="E248" s="7" t="s">
        <v>444</v>
      </c>
      <c r="F248" s="6">
        <v>1</v>
      </c>
      <c r="G248" s="10">
        <v>22.3</v>
      </c>
    </row>
    <row r="249" spans="5:7" x14ac:dyDescent="0.3">
      <c r="E249" s="7" t="s">
        <v>446</v>
      </c>
      <c r="F249" s="6">
        <v>1</v>
      </c>
      <c r="G249" s="10">
        <v>21.1</v>
      </c>
    </row>
    <row r="250" spans="5:7" x14ac:dyDescent="0.3">
      <c r="E250" s="7" t="s">
        <v>625</v>
      </c>
      <c r="F250" s="6">
        <v>3</v>
      </c>
      <c r="G250" s="10">
        <v>21.5</v>
      </c>
    </row>
    <row r="251" spans="5:7" x14ac:dyDescent="0.3">
      <c r="E251" s="5" t="s">
        <v>41</v>
      </c>
      <c r="F251" s="6"/>
      <c r="G251" s="10"/>
    </row>
    <row r="252" spans="5:7" x14ac:dyDescent="0.3">
      <c r="E252" s="7" t="s">
        <v>257</v>
      </c>
      <c r="F252" s="6">
        <v>1</v>
      </c>
      <c r="G252" s="10">
        <v>17.7</v>
      </c>
    </row>
    <row r="253" spans="5:7" x14ac:dyDescent="0.3">
      <c r="E253" s="5" t="s">
        <v>149</v>
      </c>
      <c r="F253" s="6"/>
      <c r="G253" s="10"/>
    </row>
    <row r="254" spans="5:7" x14ac:dyDescent="0.3">
      <c r="E254" s="7" t="s">
        <v>631</v>
      </c>
      <c r="F254" s="6">
        <v>3</v>
      </c>
      <c r="G254" s="10">
        <v>21.6</v>
      </c>
    </row>
    <row r="255" spans="5:7" x14ac:dyDescent="0.3">
      <c r="E255" s="7" t="s">
        <v>447</v>
      </c>
      <c r="F255" s="6">
        <v>1</v>
      </c>
      <c r="G255" s="10">
        <v>21.2</v>
      </c>
    </row>
    <row r="256" spans="5:7" x14ac:dyDescent="0.3">
      <c r="E256" s="7" t="s">
        <v>449</v>
      </c>
      <c r="F256" s="6">
        <v>1</v>
      </c>
      <c r="G256" s="10">
        <v>20.3</v>
      </c>
    </row>
    <row r="257" spans="5:7" x14ac:dyDescent="0.3">
      <c r="E257" s="7" t="s">
        <v>451</v>
      </c>
      <c r="F257" s="6">
        <v>1</v>
      </c>
      <c r="G257" s="10">
        <v>21.1</v>
      </c>
    </row>
    <row r="258" spans="5:7" x14ac:dyDescent="0.3">
      <c r="E258" s="5" t="s">
        <v>258</v>
      </c>
      <c r="F258" s="6"/>
      <c r="G258" s="10"/>
    </row>
    <row r="259" spans="5:7" x14ac:dyDescent="0.3">
      <c r="E259" s="7" t="s">
        <v>452</v>
      </c>
      <c r="F259" s="6">
        <v>1</v>
      </c>
      <c r="G259" s="10">
        <v>21.8</v>
      </c>
    </row>
    <row r="260" spans="5:7" x14ac:dyDescent="0.3">
      <c r="E260" s="7" t="s">
        <v>453</v>
      </c>
      <c r="F260" s="6">
        <v>1</v>
      </c>
      <c r="G260" s="10">
        <v>21.6</v>
      </c>
    </row>
    <row r="261" spans="5:7" x14ac:dyDescent="0.3">
      <c r="E261" s="7" t="s">
        <v>454</v>
      </c>
      <c r="F261" s="6">
        <v>1</v>
      </c>
      <c r="G261" s="10">
        <v>23.4</v>
      </c>
    </row>
    <row r="262" spans="5:7" x14ac:dyDescent="0.3">
      <c r="E262" s="7" t="s">
        <v>455</v>
      </c>
      <c r="F262" s="6">
        <v>1</v>
      </c>
      <c r="G262" s="10">
        <v>21.2</v>
      </c>
    </row>
    <row r="263" spans="5:7" x14ac:dyDescent="0.3">
      <c r="E263" s="7" t="s">
        <v>632</v>
      </c>
      <c r="F263" s="6">
        <v>3</v>
      </c>
      <c r="G263" s="10">
        <v>21</v>
      </c>
    </row>
    <row r="264" spans="5:7" x14ac:dyDescent="0.3">
      <c r="E264" s="7" t="s">
        <v>456</v>
      </c>
      <c r="F264" s="6">
        <v>1</v>
      </c>
      <c r="G264" s="10">
        <v>21.3</v>
      </c>
    </row>
    <row r="265" spans="5:7" x14ac:dyDescent="0.3">
      <c r="E265" s="7" t="s">
        <v>457</v>
      </c>
      <c r="F265" s="6">
        <v>1</v>
      </c>
      <c r="G265" s="10">
        <v>23.2</v>
      </c>
    </row>
    <row r="266" spans="5:7" x14ac:dyDescent="0.3">
      <c r="E266" s="7" t="s">
        <v>458</v>
      </c>
      <c r="F266" s="6">
        <v>1</v>
      </c>
      <c r="G266" s="10">
        <v>20.8</v>
      </c>
    </row>
    <row r="267" spans="5:7" x14ac:dyDescent="0.3">
      <c r="E267" s="7" t="s">
        <v>633</v>
      </c>
      <c r="F267" s="6">
        <v>3</v>
      </c>
      <c r="G267" s="10">
        <v>20.5</v>
      </c>
    </row>
    <row r="268" spans="5:7" x14ac:dyDescent="0.3">
      <c r="E268" s="7" t="s">
        <v>459</v>
      </c>
      <c r="F268" s="6">
        <v>1</v>
      </c>
      <c r="G268" s="10">
        <v>20.8</v>
      </c>
    </row>
    <row r="269" spans="5:7" x14ac:dyDescent="0.3">
      <c r="E269" s="7" t="s">
        <v>634</v>
      </c>
      <c r="F269" s="6">
        <v>3</v>
      </c>
      <c r="G269" s="10">
        <v>20.5</v>
      </c>
    </row>
    <row r="270" spans="5:7" x14ac:dyDescent="0.3">
      <c r="E270" s="7" t="s">
        <v>259</v>
      </c>
      <c r="F270" s="6">
        <v>1</v>
      </c>
      <c r="G270" s="10">
        <v>18.899999999999999</v>
      </c>
    </row>
    <row r="271" spans="5:7" x14ac:dyDescent="0.3">
      <c r="E271" s="7" t="s">
        <v>460</v>
      </c>
      <c r="F271" s="6">
        <v>1</v>
      </c>
      <c r="G271" s="10">
        <v>22</v>
      </c>
    </row>
    <row r="272" spans="5:7" x14ac:dyDescent="0.3">
      <c r="E272" s="7" t="s">
        <v>635</v>
      </c>
      <c r="F272" s="6">
        <v>3</v>
      </c>
      <c r="G272" s="10">
        <v>22.1</v>
      </c>
    </row>
    <row r="273" spans="5:7" x14ac:dyDescent="0.3">
      <c r="E273" s="5" t="s">
        <v>636</v>
      </c>
      <c r="F273" s="6"/>
      <c r="G273" s="10"/>
    </row>
    <row r="274" spans="5:7" x14ac:dyDescent="0.3">
      <c r="E274" s="7" t="s">
        <v>637</v>
      </c>
      <c r="F274" s="6">
        <v>3</v>
      </c>
      <c r="G274" s="10">
        <v>23.6</v>
      </c>
    </row>
    <row r="275" spans="5:7" x14ac:dyDescent="0.3">
      <c r="E275" s="7" t="s">
        <v>638</v>
      </c>
      <c r="F275" s="6">
        <v>3</v>
      </c>
      <c r="G275" s="10">
        <v>25</v>
      </c>
    </row>
    <row r="276" spans="5:7" x14ac:dyDescent="0.3">
      <c r="E276" s="5" t="s">
        <v>260</v>
      </c>
      <c r="F276" s="6"/>
      <c r="G276" s="10"/>
    </row>
    <row r="277" spans="5:7" x14ac:dyDescent="0.3">
      <c r="E277" s="7" t="s">
        <v>261</v>
      </c>
      <c r="F277" s="6">
        <v>1</v>
      </c>
      <c r="G277" s="10">
        <v>17.100000000000001</v>
      </c>
    </row>
    <row r="278" spans="5:7" x14ac:dyDescent="0.3">
      <c r="E278" s="5" t="s">
        <v>110</v>
      </c>
      <c r="F278" s="6"/>
      <c r="G278" s="10"/>
    </row>
    <row r="279" spans="5:7" x14ac:dyDescent="0.3">
      <c r="E279" s="7" t="s">
        <v>524</v>
      </c>
      <c r="F279" s="6">
        <v>3</v>
      </c>
      <c r="G279" s="10">
        <v>18.7</v>
      </c>
    </row>
    <row r="280" spans="5:7" x14ac:dyDescent="0.3">
      <c r="E280" s="7" t="s">
        <v>262</v>
      </c>
      <c r="F280" s="6">
        <v>1</v>
      </c>
      <c r="G280" s="10">
        <v>17.5</v>
      </c>
    </row>
    <row r="281" spans="5:7" x14ac:dyDescent="0.3">
      <c r="E281" s="7" t="s">
        <v>639</v>
      </c>
      <c r="F281" s="6">
        <v>3</v>
      </c>
      <c r="G281" s="10">
        <v>20.3</v>
      </c>
    </row>
    <row r="282" spans="5:7" x14ac:dyDescent="0.3">
      <c r="E282" s="7" t="s">
        <v>461</v>
      </c>
      <c r="F282" s="6">
        <v>1</v>
      </c>
      <c r="G282" s="10">
        <v>24.8</v>
      </c>
    </row>
    <row r="283" spans="5:7" x14ac:dyDescent="0.3">
      <c r="E283" s="7" t="s">
        <v>640</v>
      </c>
      <c r="F283" s="6">
        <v>3</v>
      </c>
      <c r="G283" s="10">
        <v>24.9</v>
      </c>
    </row>
    <row r="284" spans="5:7" x14ac:dyDescent="0.3">
      <c r="E284" s="7" t="s">
        <v>641</v>
      </c>
      <c r="F284" s="6">
        <v>3</v>
      </c>
      <c r="G284" s="10">
        <v>21.5</v>
      </c>
    </row>
    <row r="285" spans="5:7" x14ac:dyDescent="0.3">
      <c r="E285" s="7" t="s">
        <v>462</v>
      </c>
      <c r="F285" s="6">
        <v>1</v>
      </c>
      <c r="G285" s="10">
        <v>20.5</v>
      </c>
    </row>
    <row r="286" spans="5:7" x14ac:dyDescent="0.3">
      <c r="E286" s="7" t="s">
        <v>642</v>
      </c>
      <c r="F286" s="6">
        <v>3</v>
      </c>
      <c r="G286" s="10">
        <v>21.3</v>
      </c>
    </row>
    <row r="287" spans="5:7" x14ac:dyDescent="0.3">
      <c r="E287" s="7" t="s">
        <v>643</v>
      </c>
      <c r="F287" s="6">
        <v>3</v>
      </c>
      <c r="G287" s="10">
        <v>20.399999999999999</v>
      </c>
    </row>
    <row r="288" spans="5:7" x14ac:dyDescent="0.3">
      <c r="E288" s="7" t="s">
        <v>644</v>
      </c>
      <c r="F288" s="6">
        <v>3</v>
      </c>
      <c r="G288" s="10">
        <v>20.3</v>
      </c>
    </row>
    <row r="289" spans="5:7" x14ac:dyDescent="0.3">
      <c r="E289" s="7" t="s">
        <v>463</v>
      </c>
      <c r="F289" s="6">
        <v>1</v>
      </c>
      <c r="G289" s="10">
        <v>22.4</v>
      </c>
    </row>
    <row r="290" spans="5:7" x14ac:dyDescent="0.3">
      <c r="E290" s="7" t="s">
        <v>464</v>
      </c>
      <c r="F290" s="6">
        <v>1</v>
      </c>
      <c r="G290" s="10">
        <v>20.5</v>
      </c>
    </row>
    <row r="291" spans="5:7" x14ac:dyDescent="0.3">
      <c r="E291" s="7" t="s">
        <v>645</v>
      </c>
      <c r="F291" s="6">
        <v>3</v>
      </c>
      <c r="G291" s="10">
        <v>20.6</v>
      </c>
    </row>
    <row r="292" spans="5:7" x14ac:dyDescent="0.3">
      <c r="E292" s="7" t="s">
        <v>646</v>
      </c>
      <c r="F292" s="6">
        <v>3</v>
      </c>
      <c r="G292" s="10">
        <v>20.5</v>
      </c>
    </row>
    <row r="293" spans="5:7" x14ac:dyDescent="0.3">
      <c r="E293" s="7" t="s">
        <v>465</v>
      </c>
      <c r="F293" s="6">
        <v>1</v>
      </c>
      <c r="G293" s="10">
        <v>20.9</v>
      </c>
    </row>
    <row r="294" spans="5:7" x14ac:dyDescent="0.3">
      <c r="E294" s="7" t="s">
        <v>467</v>
      </c>
      <c r="F294" s="6">
        <v>1</v>
      </c>
      <c r="G294" s="10">
        <v>21.1</v>
      </c>
    </row>
    <row r="295" spans="5:7" x14ac:dyDescent="0.3">
      <c r="E295" s="7" t="s">
        <v>648</v>
      </c>
      <c r="F295" s="6">
        <v>3</v>
      </c>
      <c r="G295" s="10">
        <v>20.8</v>
      </c>
    </row>
    <row r="296" spans="5:7" x14ac:dyDescent="0.3">
      <c r="E296" s="7" t="s">
        <v>468</v>
      </c>
      <c r="F296" s="6">
        <v>1</v>
      </c>
      <c r="G296" s="10">
        <v>24.1</v>
      </c>
    </row>
    <row r="297" spans="5:7" x14ac:dyDescent="0.3">
      <c r="E297" s="7" t="s">
        <v>470</v>
      </c>
      <c r="F297" s="6">
        <v>1</v>
      </c>
      <c r="G297" s="10">
        <v>20.8</v>
      </c>
    </row>
    <row r="298" spans="5:7" x14ac:dyDescent="0.3">
      <c r="E298" s="7" t="s">
        <v>650</v>
      </c>
      <c r="F298" s="6">
        <v>3</v>
      </c>
      <c r="G298" s="10">
        <v>20.399999999999999</v>
      </c>
    </row>
    <row r="299" spans="5:7" x14ac:dyDescent="0.3">
      <c r="E299" s="7" t="s">
        <v>472</v>
      </c>
      <c r="F299" s="6">
        <v>1</v>
      </c>
      <c r="G299" s="10">
        <v>20.6</v>
      </c>
    </row>
    <row r="300" spans="5:7" x14ac:dyDescent="0.3">
      <c r="E300" s="7" t="s">
        <v>652</v>
      </c>
      <c r="F300" s="6">
        <v>3</v>
      </c>
      <c r="G300" s="10">
        <v>21.1</v>
      </c>
    </row>
    <row r="301" spans="5:7" x14ac:dyDescent="0.3">
      <c r="E301" s="7" t="s">
        <v>474</v>
      </c>
      <c r="F301" s="6">
        <v>1</v>
      </c>
      <c r="G301" s="10">
        <v>20.399999999999999</v>
      </c>
    </row>
    <row r="302" spans="5:7" x14ac:dyDescent="0.3">
      <c r="E302" s="7" t="s">
        <v>654</v>
      </c>
      <c r="F302" s="6">
        <v>3</v>
      </c>
      <c r="G302" s="10">
        <v>20.3</v>
      </c>
    </row>
    <row r="303" spans="5:7" x14ac:dyDescent="0.3">
      <c r="E303" s="5" t="s">
        <v>655</v>
      </c>
      <c r="F303" s="6"/>
      <c r="G303" s="10"/>
    </row>
    <row r="304" spans="5:7" x14ac:dyDescent="0.3">
      <c r="E304" s="7" t="s">
        <v>656</v>
      </c>
      <c r="F304" s="6">
        <v>3</v>
      </c>
      <c r="G304" s="10">
        <v>22.2</v>
      </c>
    </row>
    <row r="305" spans="5:7" x14ac:dyDescent="0.3">
      <c r="E305" s="5" t="s">
        <v>476</v>
      </c>
      <c r="F305" s="6"/>
      <c r="G305" s="10"/>
    </row>
    <row r="306" spans="5:7" x14ac:dyDescent="0.3">
      <c r="E306" s="7" t="s">
        <v>477</v>
      </c>
      <c r="F306" s="6">
        <v>7</v>
      </c>
      <c r="G306" s="10">
        <v>88.899999999999991</v>
      </c>
    </row>
    <row r="307" spans="5:7" x14ac:dyDescent="0.3">
      <c r="E307" s="7" t="s">
        <v>479</v>
      </c>
      <c r="F307" s="6">
        <v>7</v>
      </c>
      <c r="G307" s="10">
        <v>72.400000000000006</v>
      </c>
    </row>
    <row r="308" spans="5:7" x14ac:dyDescent="0.3">
      <c r="E308" s="7" t="s">
        <v>481</v>
      </c>
      <c r="F308" s="6">
        <v>7</v>
      </c>
      <c r="G308" s="10">
        <v>81.3</v>
      </c>
    </row>
    <row r="309" spans="5:7" x14ac:dyDescent="0.3">
      <c r="E309" s="5" t="s">
        <v>664</v>
      </c>
      <c r="F309" s="6"/>
      <c r="G309" s="10"/>
    </row>
    <row r="310" spans="5:7" x14ac:dyDescent="0.3">
      <c r="E310" s="7" t="s">
        <v>665</v>
      </c>
      <c r="F310" s="6">
        <v>3</v>
      </c>
      <c r="G310" s="10">
        <v>20.6</v>
      </c>
    </row>
    <row r="311" spans="5:7" x14ac:dyDescent="0.3">
      <c r="E311" s="5" t="s">
        <v>67</v>
      </c>
      <c r="F311" s="6"/>
      <c r="G311" s="10"/>
    </row>
    <row r="312" spans="5:7" x14ac:dyDescent="0.3">
      <c r="E312" s="7" t="s">
        <v>667</v>
      </c>
      <c r="F312" s="6">
        <v>3</v>
      </c>
      <c r="G312" s="10">
        <v>20.8</v>
      </c>
    </row>
    <row r="313" spans="5:7" x14ac:dyDescent="0.3">
      <c r="E313" s="7" t="s">
        <v>669</v>
      </c>
      <c r="F313" s="6">
        <v>3</v>
      </c>
      <c r="G313" s="10">
        <v>21.2</v>
      </c>
    </row>
    <row r="314" spans="5:7" x14ac:dyDescent="0.3">
      <c r="E314" s="7" t="s">
        <v>681</v>
      </c>
      <c r="F314" s="6">
        <v>3</v>
      </c>
      <c r="G314" s="10">
        <v>22.2</v>
      </c>
    </row>
    <row r="315" spans="5:7" x14ac:dyDescent="0.3">
      <c r="E315" s="7" t="s">
        <v>671</v>
      </c>
      <c r="F315" s="6">
        <v>3</v>
      </c>
      <c r="G315" s="10">
        <v>20.399999999999999</v>
      </c>
    </row>
    <row r="316" spans="5:7" x14ac:dyDescent="0.3">
      <c r="E316" s="7" t="s">
        <v>673</v>
      </c>
      <c r="F316" s="6">
        <v>3</v>
      </c>
      <c r="G316" s="10">
        <v>20.8</v>
      </c>
    </row>
    <row r="317" spans="5:7" x14ac:dyDescent="0.3">
      <c r="E317" s="7" t="s">
        <v>675</v>
      </c>
      <c r="F317" s="6">
        <v>3</v>
      </c>
      <c r="G317" s="10">
        <v>21.3</v>
      </c>
    </row>
    <row r="318" spans="5:7" x14ac:dyDescent="0.3">
      <c r="E318" s="7" t="s">
        <v>677</v>
      </c>
      <c r="F318" s="6">
        <v>3</v>
      </c>
      <c r="G318" s="10">
        <v>20.5</v>
      </c>
    </row>
    <row r="319" spans="5:7" x14ac:dyDescent="0.3">
      <c r="E319" s="7" t="s">
        <v>679</v>
      </c>
      <c r="F319" s="6">
        <v>3</v>
      </c>
      <c r="G319" s="10">
        <v>21.6</v>
      </c>
    </row>
    <row r="320" spans="5:7" x14ac:dyDescent="0.3">
      <c r="E320" s="5" t="s">
        <v>263</v>
      </c>
      <c r="F320" s="6"/>
      <c r="G320" s="10"/>
    </row>
    <row r="321" spans="5:7" x14ac:dyDescent="0.3">
      <c r="E321" s="7">
        <v>954200</v>
      </c>
      <c r="F321" s="6">
        <v>1</v>
      </c>
      <c r="G321" s="10">
        <v>21.9</v>
      </c>
    </row>
    <row r="322" spans="5:7" x14ac:dyDescent="0.3">
      <c r="E322" s="7">
        <v>954205</v>
      </c>
      <c r="F322" s="6">
        <v>1</v>
      </c>
      <c r="G322" s="10">
        <v>22.3</v>
      </c>
    </row>
    <row r="323" spans="5:7" x14ac:dyDescent="0.3">
      <c r="E323" s="7">
        <v>954210</v>
      </c>
      <c r="F323" s="6">
        <v>1</v>
      </c>
      <c r="G323" s="10">
        <v>20.399999999999999</v>
      </c>
    </row>
    <row r="324" spans="5:7" x14ac:dyDescent="0.3">
      <c r="E324" s="7">
        <v>954240</v>
      </c>
      <c r="F324" s="6">
        <v>3</v>
      </c>
      <c r="G324" s="10">
        <v>20.5</v>
      </c>
    </row>
    <row r="325" spans="5:7" x14ac:dyDescent="0.3">
      <c r="E325" s="7">
        <v>954245</v>
      </c>
      <c r="F325" s="6">
        <v>3</v>
      </c>
      <c r="G325" s="10">
        <v>20.399999999999999</v>
      </c>
    </row>
    <row r="326" spans="5:7" x14ac:dyDescent="0.3">
      <c r="E326" s="7">
        <v>954290</v>
      </c>
      <c r="F326" s="6">
        <v>2</v>
      </c>
      <c r="G326" s="10">
        <v>41.400000000000006</v>
      </c>
    </row>
    <row r="327" spans="5:7" x14ac:dyDescent="0.3">
      <c r="E327" s="7">
        <v>954330</v>
      </c>
      <c r="F327" s="6">
        <v>1</v>
      </c>
      <c r="G327" s="10">
        <v>22.9</v>
      </c>
    </row>
    <row r="328" spans="5:7" x14ac:dyDescent="0.3">
      <c r="E328" s="7">
        <v>954335</v>
      </c>
      <c r="F328" s="6">
        <v>1</v>
      </c>
      <c r="G328" s="10">
        <v>21.8</v>
      </c>
    </row>
    <row r="329" spans="5:7" x14ac:dyDescent="0.3">
      <c r="E329" s="7">
        <v>954430</v>
      </c>
      <c r="F329" s="6">
        <v>1</v>
      </c>
      <c r="G329" s="10">
        <v>20.6</v>
      </c>
    </row>
    <row r="330" spans="5:7" x14ac:dyDescent="0.3">
      <c r="E330" s="7">
        <v>954605</v>
      </c>
      <c r="F330" s="6">
        <v>1</v>
      </c>
      <c r="G330" s="10">
        <v>21.4</v>
      </c>
    </row>
    <row r="331" spans="5:7" x14ac:dyDescent="0.3">
      <c r="E331" s="7">
        <v>954606</v>
      </c>
      <c r="F331" s="6">
        <v>1</v>
      </c>
      <c r="G331" s="10">
        <v>21.3</v>
      </c>
    </row>
    <row r="332" spans="5:7" x14ac:dyDescent="0.3">
      <c r="E332" s="7">
        <v>954710</v>
      </c>
      <c r="F332" s="6">
        <v>1</v>
      </c>
      <c r="G332" s="10">
        <v>21.6</v>
      </c>
    </row>
    <row r="333" spans="5:7" x14ac:dyDescent="0.3">
      <c r="E333" s="7">
        <v>954725</v>
      </c>
      <c r="F333" s="6">
        <v>1</v>
      </c>
      <c r="G333" s="10">
        <v>22.1</v>
      </c>
    </row>
    <row r="334" spans="5:7" x14ac:dyDescent="0.3">
      <c r="E334" s="7">
        <v>954735</v>
      </c>
      <c r="F334" s="6">
        <v>3</v>
      </c>
      <c r="G334" s="10">
        <v>20.399999999999999</v>
      </c>
    </row>
    <row r="335" spans="5:7" x14ac:dyDescent="0.3">
      <c r="E335" s="7" t="s">
        <v>489</v>
      </c>
      <c r="F335" s="6">
        <v>1</v>
      </c>
      <c r="G335" s="10">
        <v>21.8</v>
      </c>
    </row>
    <row r="336" spans="5:7" x14ac:dyDescent="0.3">
      <c r="E336" s="7" t="s">
        <v>491</v>
      </c>
      <c r="F336" s="6">
        <v>1</v>
      </c>
      <c r="G336" s="10">
        <v>21.8</v>
      </c>
    </row>
    <row r="337" spans="5:7" x14ac:dyDescent="0.3">
      <c r="E337" s="7" t="s">
        <v>510</v>
      </c>
      <c r="F337" s="6">
        <v>1</v>
      </c>
      <c r="G337" s="10">
        <v>20.3</v>
      </c>
    </row>
    <row r="338" spans="5:7" x14ac:dyDescent="0.3">
      <c r="E338" s="7" t="s">
        <v>264</v>
      </c>
      <c r="F338" s="6">
        <v>1</v>
      </c>
      <c r="G338" s="10">
        <v>18.899999999999999</v>
      </c>
    </row>
    <row r="339" spans="5:7" x14ac:dyDescent="0.3">
      <c r="E339" s="7" t="s">
        <v>265</v>
      </c>
      <c r="F339" s="6">
        <v>1</v>
      </c>
      <c r="G339" s="10">
        <v>18.3</v>
      </c>
    </row>
    <row r="340" spans="5:7" x14ac:dyDescent="0.3">
      <c r="E340" s="7" t="s">
        <v>497</v>
      </c>
      <c r="F340" s="6">
        <v>1</v>
      </c>
      <c r="G340" s="10">
        <v>21.3</v>
      </c>
    </row>
    <row r="341" spans="5:7" x14ac:dyDescent="0.3">
      <c r="E341" s="7" t="s">
        <v>498</v>
      </c>
      <c r="F341" s="6">
        <v>1</v>
      </c>
      <c r="G341" s="10">
        <v>22.7</v>
      </c>
    </row>
    <row r="342" spans="5:7" x14ac:dyDescent="0.3">
      <c r="E342" s="7" t="s">
        <v>683</v>
      </c>
      <c r="F342" s="6">
        <v>3</v>
      </c>
      <c r="G342" s="10">
        <v>21.6</v>
      </c>
    </row>
    <row r="343" spans="5:7" x14ac:dyDescent="0.3">
      <c r="E343" s="7" t="s">
        <v>685</v>
      </c>
      <c r="F343" s="6">
        <v>3</v>
      </c>
      <c r="G343" s="10">
        <v>23.3</v>
      </c>
    </row>
    <row r="344" spans="5:7" x14ac:dyDescent="0.3">
      <c r="E344" s="7" t="s">
        <v>266</v>
      </c>
      <c r="F344" s="6">
        <v>1</v>
      </c>
      <c r="G344" s="10">
        <v>17.8</v>
      </c>
    </row>
    <row r="345" spans="5:7" x14ac:dyDescent="0.3">
      <c r="E345" s="7" t="s">
        <v>499</v>
      </c>
      <c r="F345" s="6">
        <v>1</v>
      </c>
      <c r="G345" s="10">
        <v>20.3</v>
      </c>
    </row>
    <row r="346" spans="5:7" x14ac:dyDescent="0.3">
      <c r="E346" s="7" t="s">
        <v>500</v>
      </c>
      <c r="F346" s="6">
        <v>1</v>
      </c>
      <c r="G346" s="10">
        <v>20.6</v>
      </c>
    </row>
    <row r="347" spans="5:7" x14ac:dyDescent="0.3">
      <c r="E347" s="7" t="s">
        <v>501</v>
      </c>
      <c r="F347" s="6">
        <v>1</v>
      </c>
      <c r="G347" s="10">
        <v>22.1</v>
      </c>
    </row>
    <row r="348" spans="5:7" x14ac:dyDescent="0.3">
      <c r="E348" s="7" t="s">
        <v>686</v>
      </c>
      <c r="F348" s="6">
        <v>3</v>
      </c>
      <c r="G348" s="10">
        <v>20.8</v>
      </c>
    </row>
    <row r="349" spans="5:7" x14ac:dyDescent="0.3">
      <c r="E349" s="7" t="s">
        <v>687</v>
      </c>
      <c r="F349" s="6">
        <v>3</v>
      </c>
      <c r="G349" s="10">
        <v>21.5</v>
      </c>
    </row>
    <row r="350" spans="5:7" x14ac:dyDescent="0.3">
      <c r="E350" s="7" t="s">
        <v>689</v>
      </c>
      <c r="F350" s="6">
        <v>3</v>
      </c>
      <c r="G350" s="10">
        <v>22.8</v>
      </c>
    </row>
    <row r="351" spans="5:7" x14ac:dyDescent="0.3">
      <c r="E351" s="7" t="s">
        <v>502</v>
      </c>
      <c r="F351" s="6">
        <v>1</v>
      </c>
      <c r="G351" s="10">
        <v>20.6</v>
      </c>
    </row>
    <row r="352" spans="5:7" x14ac:dyDescent="0.3">
      <c r="E352" s="7" t="s">
        <v>504</v>
      </c>
      <c r="F352" s="6">
        <v>1</v>
      </c>
      <c r="G352" s="10">
        <v>22.7</v>
      </c>
    </row>
    <row r="353" spans="5:7" x14ac:dyDescent="0.3">
      <c r="E353" s="7" t="s">
        <v>700</v>
      </c>
      <c r="F353" s="6">
        <v>3</v>
      </c>
      <c r="G353" s="10">
        <v>21</v>
      </c>
    </row>
    <row r="354" spans="5:7" x14ac:dyDescent="0.3">
      <c r="E354" s="7" t="s">
        <v>702</v>
      </c>
      <c r="F354" s="6">
        <v>3</v>
      </c>
      <c r="G354" s="10">
        <v>22.4</v>
      </c>
    </row>
    <row r="355" spans="5:7" x14ac:dyDescent="0.3">
      <c r="E355" s="7" t="s">
        <v>267</v>
      </c>
      <c r="F355" s="6">
        <v>1</v>
      </c>
      <c r="G355" s="10">
        <v>18.600000000000001</v>
      </c>
    </row>
    <row r="356" spans="5:7" x14ac:dyDescent="0.3">
      <c r="E356" s="7" t="s">
        <v>268</v>
      </c>
      <c r="F356" s="6">
        <v>1</v>
      </c>
      <c r="G356" s="10">
        <v>17.100000000000001</v>
      </c>
    </row>
    <row r="357" spans="5:7" x14ac:dyDescent="0.3">
      <c r="E357" s="7" t="s">
        <v>269</v>
      </c>
      <c r="F357" s="6">
        <v>1</v>
      </c>
      <c r="G357" s="10">
        <v>17.2</v>
      </c>
    </row>
    <row r="358" spans="5:7" x14ac:dyDescent="0.3">
      <c r="E358" s="7" t="s">
        <v>270</v>
      </c>
      <c r="F358" s="6">
        <v>1</v>
      </c>
      <c r="G358" s="10">
        <v>19.3</v>
      </c>
    </row>
    <row r="359" spans="5:7" x14ac:dyDescent="0.3">
      <c r="E359" s="7" t="s">
        <v>271</v>
      </c>
      <c r="F359" s="6">
        <v>1</v>
      </c>
      <c r="G359" s="10">
        <v>20</v>
      </c>
    </row>
    <row r="360" spans="5:7" x14ac:dyDescent="0.3">
      <c r="E360" s="7" t="s">
        <v>272</v>
      </c>
      <c r="F360" s="6">
        <v>1</v>
      </c>
      <c r="G360" s="10">
        <v>18.600000000000001</v>
      </c>
    </row>
    <row r="361" spans="5:7" x14ac:dyDescent="0.3">
      <c r="E361" s="7" t="s">
        <v>505</v>
      </c>
      <c r="F361" s="6">
        <v>1</v>
      </c>
      <c r="G361" s="10">
        <v>22</v>
      </c>
    </row>
    <row r="362" spans="5:7" x14ac:dyDescent="0.3">
      <c r="E362" s="7" t="s">
        <v>690</v>
      </c>
      <c r="F362" s="6">
        <v>3</v>
      </c>
      <c r="G362" s="10">
        <v>20.3</v>
      </c>
    </row>
    <row r="363" spans="5:7" x14ac:dyDescent="0.3">
      <c r="E363" s="7" t="s">
        <v>692</v>
      </c>
      <c r="F363" s="6">
        <v>3</v>
      </c>
      <c r="G363" s="10">
        <v>22.3</v>
      </c>
    </row>
    <row r="364" spans="5:7" x14ac:dyDescent="0.3">
      <c r="E364" s="7" t="s">
        <v>506</v>
      </c>
      <c r="F364" s="6">
        <v>1</v>
      </c>
      <c r="G364" s="10">
        <v>20.399999999999999</v>
      </c>
    </row>
    <row r="365" spans="5:7" x14ac:dyDescent="0.3">
      <c r="E365" s="7" t="s">
        <v>508</v>
      </c>
      <c r="F365" s="6">
        <v>1</v>
      </c>
      <c r="G365" s="10">
        <v>22.4</v>
      </c>
    </row>
    <row r="366" spans="5:7" x14ac:dyDescent="0.3">
      <c r="E366" s="7" t="s">
        <v>507</v>
      </c>
      <c r="F366" s="6">
        <v>1</v>
      </c>
      <c r="G366" s="10">
        <v>23</v>
      </c>
    </row>
    <row r="367" spans="5:7" x14ac:dyDescent="0.3">
      <c r="E367" s="7" t="s">
        <v>693</v>
      </c>
      <c r="F367" s="6">
        <v>3</v>
      </c>
      <c r="G367" s="10">
        <v>20.9</v>
      </c>
    </row>
    <row r="368" spans="5:7" x14ac:dyDescent="0.3">
      <c r="E368" s="7" t="s">
        <v>694</v>
      </c>
      <c r="F368" s="6">
        <v>3</v>
      </c>
      <c r="G368" s="10">
        <v>20.9</v>
      </c>
    </row>
    <row r="369" spans="5:7" x14ac:dyDescent="0.3">
      <c r="E369" s="7" t="s">
        <v>696</v>
      </c>
      <c r="F369" s="6">
        <v>3</v>
      </c>
      <c r="G369" s="10">
        <v>23.8</v>
      </c>
    </row>
    <row r="370" spans="5:7" x14ac:dyDescent="0.3">
      <c r="E370" s="5" t="s">
        <v>70</v>
      </c>
      <c r="F370" s="6"/>
      <c r="G370" s="10"/>
    </row>
    <row r="371" spans="5:7" x14ac:dyDescent="0.3">
      <c r="E371" s="7" t="s">
        <v>525</v>
      </c>
      <c r="F371" s="6">
        <v>3</v>
      </c>
      <c r="G371" s="10">
        <v>18.2</v>
      </c>
    </row>
    <row r="372" spans="5:7" x14ac:dyDescent="0.3">
      <c r="E372" s="7" t="s">
        <v>703</v>
      </c>
      <c r="F372" s="6">
        <v>3</v>
      </c>
      <c r="G372" s="10">
        <v>21.9</v>
      </c>
    </row>
    <row r="373" spans="5:7" x14ac:dyDescent="0.3">
      <c r="E373" s="7" t="s">
        <v>705</v>
      </c>
      <c r="F373" s="6">
        <v>3</v>
      </c>
      <c r="G373" s="10">
        <v>20.8</v>
      </c>
    </row>
    <row r="374" spans="5:7" x14ac:dyDescent="0.3">
      <c r="E374" s="7" t="s">
        <v>512</v>
      </c>
      <c r="F374" s="6">
        <v>1</v>
      </c>
      <c r="G374" s="10">
        <v>21.5</v>
      </c>
    </row>
    <row r="375" spans="5:7" x14ac:dyDescent="0.3">
      <c r="E375" s="7" t="s">
        <v>706</v>
      </c>
      <c r="F375" s="6">
        <v>3</v>
      </c>
      <c r="G375" s="10">
        <v>21.6</v>
      </c>
    </row>
    <row r="376" spans="5:7" x14ac:dyDescent="0.3">
      <c r="E376" s="7" t="s">
        <v>511</v>
      </c>
      <c r="F376" s="6">
        <v>1</v>
      </c>
      <c r="G376" s="10">
        <v>20.7</v>
      </c>
    </row>
    <row r="377" spans="5:7" x14ac:dyDescent="0.3">
      <c r="E377" s="7" t="s">
        <v>708</v>
      </c>
      <c r="F377" s="6">
        <v>3</v>
      </c>
      <c r="G377" s="10">
        <v>22.1</v>
      </c>
    </row>
  </sheetData>
  <mergeCells count="1"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6"/>
  <sheetViews>
    <sheetView tabSelected="1" topLeftCell="B1" zoomScale="115" zoomScaleNormal="115" workbookViewId="0">
      <selection activeCell="B10" sqref="B10"/>
    </sheetView>
  </sheetViews>
  <sheetFormatPr defaultColWidth="9.109375" defaultRowHeight="12" x14ac:dyDescent="0.25"/>
  <cols>
    <col min="1" max="1" width="9" style="26" hidden="1" customWidth="1"/>
    <col min="2" max="2" width="30.44140625" style="26" customWidth="1"/>
    <col min="3" max="3" width="17.6640625" style="26" customWidth="1"/>
    <col min="4" max="4" width="6.33203125" style="26" hidden="1" customWidth="1"/>
    <col min="5" max="5" width="12.44140625" style="26" customWidth="1"/>
    <col min="6" max="6" width="6.109375" style="26" hidden="1" customWidth="1"/>
    <col min="7" max="7" width="12.6640625" style="27" hidden="1" customWidth="1"/>
    <col min="8" max="8" width="13.6640625" style="26" hidden="1" customWidth="1"/>
    <col min="9" max="9" width="10.33203125" style="26" hidden="1" customWidth="1"/>
    <col min="10" max="10" width="10.6640625" style="26" hidden="1" customWidth="1"/>
    <col min="11" max="11" width="19.88671875" style="26" customWidth="1"/>
    <col min="12" max="12" width="12.33203125" style="26" hidden="1" customWidth="1"/>
    <col min="13" max="13" width="12" style="26" customWidth="1"/>
    <col min="14" max="14" width="10.44140625" style="19" bestFit="1" customWidth="1"/>
    <col min="15" max="15" width="0.109375" style="26" customWidth="1"/>
    <col min="16" max="24" width="9.33203125" style="26" customWidth="1"/>
    <col min="25" max="25" width="9.109375" style="26" customWidth="1"/>
    <col min="26" max="27" width="9.109375" style="26"/>
    <col min="28" max="28" width="13" style="26" customWidth="1"/>
    <col min="29" max="29" width="9.109375" style="26"/>
    <col min="30" max="30" width="9.109375" style="26" customWidth="1"/>
    <col min="31" max="32" width="9.109375" style="26"/>
    <col min="33" max="36" width="9.109375" style="26" customWidth="1"/>
    <col min="37" max="39" width="9.109375" style="26"/>
    <col min="40" max="43" width="9.109375" style="26" hidden="1" customWidth="1"/>
    <col min="44" max="16384" width="9.109375" style="26"/>
  </cols>
  <sheetData>
    <row r="1" spans="1:43" s="8" customFormat="1" ht="15" customHeight="1" x14ac:dyDescent="0.3">
      <c r="K1" s="111" t="s">
        <v>725</v>
      </c>
      <c r="L1" s="111"/>
      <c r="M1" s="111"/>
      <c r="N1" s="111"/>
      <c r="O1" s="37"/>
      <c r="P1" s="111"/>
      <c r="Q1" s="111"/>
      <c r="R1" s="111"/>
      <c r="S1" s="111"/>
      <c r="T1" s="111"/>
      <c r="U1" s="111"/>
      <c r="V1" s="111"/>
      <c r="W1" s="37"/>
      <c r="X1" s="37"/>
      <c r="Y1" s="37"/>
      <c r="Z1" s="37"/>
      <c r="AB1" s="37"/>
      <c r="AC1" s="37"/>
      <c r="AD1" s="37"/>
      <c r="AE1" s="37"/>
      <c r="AN1" s="16" t="s">
        <v>710</v>
      </c>
      <c r="AO1" s="16" t="s">
        <v>711</v>
      </c>
      <c r="AP1" s="16" t="s">
        <v>712</v>
      </c>
      <c r="AQ1" s="16" t="s">
        <v>713</v>
      </c>
    </row>
    <row r="2" spans="1:43" s="8" customFormat="1" ht="14.4" x14ac:dyDescent="0.3">
      <c r="K2" s="111"/>
      <c r="L2" s="111"/>
      <c r="M2" s="111"/>
      <c r="N2" s="111"/>
      <c r="O2" s="37"/>
      <c r="P2" s="111"/>
      <c r="Q2" s="111"/>
      <c r="R2" s="111"/>
      <c r="S2" s="111"/>
      <c r="T2" s="111"/>
      <c r="U2" s="111"/>
      <c r="V2" s="111"/>
      <c r="W2" s="37"/>
      <c r="X2" s="37"/>
      <c r="Y2" s="37"/>
      <c r="Z2" s="37"/>
      <c r="AA2" s="37"/>
      <c r="AB2" s="37"/>
      <c r="AC2" s="37"/>
      <c r="AD2" s="37"/>
      <c r="AE2" s="37"/>
      <c r="AN2" s="21">
        <v>36</v>
      </c>
      <c r="AO2" s="21">
        <v>47</v>
      </c>
      <c r="AP2" s="21">
        <v>20</v>
      </c>
      <c r="AQ2" s="21">
        <v>21</v>
      </c>
    </row>
    <row r="3" spans="1:43" s="8" customFormat="1" ht="14.4" x14ac:dyDescent="0.3">
      <c r="K3" s="111"/>
      <c r="L3" s="111"/>
      <c r="M3" s="111"/>
      <c r="N3" s="111"/>
      <c r="O3" s="37"/>
      <c r="P3" s="111"/>
      <c r="Q3" s="111"/>
      <c r="R3" s="111"/>
      <c r="S3" s="111"/>
      <c r="T3" s="111"/>
      <c r="U3" s="111"/>
      <c r="V3" s="111"/>
      <c r="W3" s="37"/>
      <c r="X3" s="37"/>
      <c r="Y3" s="37"/>
      <c r="Z3" s="37"/>
      <c r="AA3" s="37"/>
      <c r="AB3" s="37"/>
      <c r="AC3" s="37"/>
      <c r="AD3" s="37"/>
      <c r="AE3" s="37"/>
      <c r="AN3" s="21">
        <v>48</v>
      </c>
      <c r="AO3" s="21">
        <v>52</v>
      </c>
      <c r="AP3" s="21">
        <v>24.3</v>
      </c>
      <c r="AQ3" s="21">
        <v>25.3</v>
      </c>
    </row>
    <row r="4" spans="1:43" s="8" customFormat="1" ht="21.75" customHeight="1" x14ac:dyDescent="0.3">
      <c r="K4" s="111"/>
      <c r="L4" s="111"/>
      <c r="M4" s="111"/>
      <c r="N4" s="111"/>
      <c r="O4" s="37"/>
      <c r="P4" s="111"/>
      <c r="Q4" s="111"/>
      <c r="R4" s="111"/>
      <c r="S4" s="111"/>
      <c r="T4" s="111"/>
      <c r="U4" s="111"/>
      <c r="V4" s="111"/>
      <c r="W4" s="37"/>
      <c r="X4" s="37"/>
      <c r="Y4" s="37"/>
      <c r="Z4" s="37"/>
      <c r="AA4" s="37"/>
      <c r="AB4" s="37"/>
      <c r="AC4" s="37"/>
      <c r="AD4" s="37"/>
      <c r="AE4" s="37"/>
      <c r="AN4" s="21">
        <v>53</v>
      </c>
      <c r="AO4" s="21"/>
      <c r="AP4" s="21">
        <v>24.6</v>
      </c>
      <c r="AQ4" s="21">
        <v>25.9</v>
      </c>
    </row>
    <row r="5" spans="1:43" s="8" customFormat="1" ht="14.4" x14ac:dyDescent="0.3">
      <c r="K5" s="111"/>
      <c r="L5" s="111"/>
      <c r="M5" s="111"/>
      <c r="N5" s="111"/>
      <c r="O5" s="37"/>
      <c r="P5" s="111"/>
      <c r="Q5" s="111"/>
      <c r="R5" s="111"/>
      <c r="S5" s="111"/>
      <c r="T5" s="111"/>
      <c r="U5" s="111"/>
      <c r="V5" s="111"/>
      <c r="W5" s="37"/>
      <c r="X5" s="37"/>
      <c r="Y5" s="37"/>
      <c r="Z5" s="37"/>
      <c r="AA5" s="37"/>
      <c r="AB5" s="37"/>
      <c r="AC5" s="37"/>
      <c r="AD5" s="37"/>
      <c r="AE5" s="37"/>
    </row>
    <row r="6" spans="1:43" s="8" customFormat="1" ht="33" customHeight="1" x14ac:dyDescent="0.3">
      <c r="K6" s="111"/>
      <c r="L6" s="111"/>
      <c r="M6" s="111"/>
      <c r="N6" s="111"/>
      <c r="O6" s="37"/>
      <c r="P6" s="111"/>
      <c r="Q6" s="111"/>
      <c r="R6" s="111"/>
      <c r="S6" s="111"/>
      <c r="T6" s="111"/>
      <c r="U6" s="111"/>
      <c r="V6" s="111"/>
      <c r="W6" s="37"/>
      <c r="X6" s="37"/>
      <c r="Y6" s="37"/>
      <c r="Z6" s="37"/>
      <c r="AA6" s="37"/>
      <c r="AB6" s="37"/>
      <c r="AC6" s="37"/>
      <c r="AD6" s="37"/>
      <c r="AE6" s="37"/>
    </row>
    <row r="7" spans="1:43" s="8" customFormat="1" ht="20.25" customHeight="1" x14ac:dyDescent="0.3">
      <c r="K7" s="37"/>
      <c r="L7" s="37"/>
      <c r="M7" s="37"/>
      <c r="N7" s="37"/>
      <c r="O7" s="37"/>
      <c r="P7" s="36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43" s="8" customFormat="1" ht="28.8" x14ac:dyDescent="0.55000000000000004">
      <c r="B8" s="25" t="s">
        <v>722</v>
      </c>
      <c r="L8" s="18"/>
      <c r="M8" s="28" t="s">
        <v>721</v>
      </c>
      <c r="N8" s="39">
        <v>43959</v>
      </c>
    </row>
    <row r="9" spans="1:43" s="16" customFormat="1" ht="25.95" customHeight="1" x14ac:dyDescent="0.3">
      <c r="A9" s="15" t="s">
        <v>0</v>
      </c>
      <c r="B9" s="30" t="s">
        <v>1</v>
      </c>
      <c r="C9" s="30" t="s">
        <v>2</v>
      </c>
      <c r="D9" s="31" t="s">
        <v>3</v>
      </c>
      <c r="E9" s="32" t="s">
        <v>719</v>
      </c>
      <c r="F9" s="31" t="s">
        <v>4</v>
      </c>
      <c r="G9" s="33" t="s">
        <v>5</v>
      </c>
      <c r="H9" s="34" t="s">
        <v>6</v>
      </c>
      <c r="I9" s="31" t="s">
        <v>7</v>
      </c>
      <c r="J9" s="32" t="s">
        <v>8</v>
      </c>
      <c r="K9" s="32" t="s">
        <v>9</v>
      </c>
      <c r="L9" s="32" t="s">
        <v>10</v>
      </c>
      <c r="M9" s="35" t="s">
        <v>93</v>
      </c>
      <c r="N9" s="31" t="s">
        <v>220</v>
      </c>
    </row>
    <row r="10" spans="1:43" s="21" customFormat="1" ht="14.4" x14ac:dyDescent="0.3">
      <c r="A10" s="94" t="s">
        <v>815</v>
      </c>
      <c r="B10" s="95" t="s">
        <v>15</v>
      </c>
      <c r="C10" s="95" t="s">
        <v>823</v>
      </c>
      <c r="D10" s="96" t="s">
        <v>11</v>
      </c>
      <c r="E10" s="96">
        <v>36</v>
      </c>
      <c r="F10" s="96" t="s">
        <v>12</v>
      </c>
      <c r="G10" s="97">
        <v>10940</v>
      </c>
      <c r="H10" s="96">
        <v>22.1</v>
      </c>
      <c r="I10" s="96">
        <v>10.199999999999999</v>
      </c>
      <c r="J10" s="96">
        <v>0.495</v>
      </c>
      <c r="K10" s="96">
        <v>20.7</v>
      </c>
      <c r="L10" s="96">
        <v>790</v>
      </c>
      <c r="M10" s="96">
        <v>1</v>
      </c>
      <c r="N10" s="72" t="str">
        <f>IF(OR(AND(AND(E10&gt;=$AN$2,E10&lt;=$AO$2),AND(K10&gt;=$AP$2,K10&lt;$AQ$2)),AND(AND(E10&gt;=$AN$3,E10&lt;=$AO$3),AND(K10&gt;=$AP$3, K10&lt;$AQ$3)),AND(AND(E10&gt;=$AN$4),AND(K10&gt;=$AP$4,K10&lt;$AQ$4))),"Tier 1",IF(OR(AND(AND(E10&gt;=$AN$2,E10&lt;=$AO$2),AND(K10&gt;=$AQ$2)),AND(AND(E10&gt;=$AN$3,E10&lt;=$AO$3),AND(K10&gt;=$AQ$3)),AND(E10&gt;=$AN$4,K10&gt;=$AQ$4)),"Tier 2","None"))</f>
        <v>Tier 1</v>
      </c>
      <c r="V10" s="29"/>
    </row>
    <row r="11" spans="1:43" s="21" customFormat="1" ht="14.4" x14ac:dyDescent="0.3">
      <c r="A11" s="2" t="s">
        <v>74</v>
      </c>
      <c r="B11" s="54" t="s">
        <v>15</v>
      </c>
      <c r="C11" s="54" t="s">
        <v>75</v>
      </c>
      <c r="D11" s="55" t="s">
        <v>11</v>
      </c>
      <c r="E11" s="55">
        <v>36</v>
      </c>
      <c r="F11" s="55" t="s">
        <v>12</v>
      </c>
      <c r="G11" s="56">
        <v>13800</v>
      </c>
      <c r="H11" s="55">
        <v>18.3</v>
      </c>
      <c r="I11" s="55">
        <v>15.7</v>
      </c>
      <c r="J11" s="55">
        <v>0.755</v>
      </c>
      <c r="K11" s="55">
        <v>20.7</v>
      </c>
      <c r="L11" s="55">
        <v>1200</v>
      </c>
      <c r="M11" s="55">
        <v>1</v>
      </c>
      <c r="N11" s="40" t="str">
        <f>IF(OR(AND(AND(E11&gt;=$AN$2,E11&lt;=$AO$2),AND(K11&gt;=$AP$2,K11&lt;$AQ$2)),AND(AND(E11&gt;=$AN$3,E11&lt;=$AO$3),AND(K11&gt;=$AP$3, K11&lt;$AQ$3)),AND(AND(E11&gt;=$AN$4),AND(K11&gt;=$AP$4,K11&lt;$AQ$4))),"Tier 1",IF(OR(AND(AND(E11&gt;=$AN$2,E11&lt;=$AO$2),AND(K11&gt;=$AQ$2)),AND(AND(E11&gt;=$AN$3,E11&lt;=$AO$3),AND(K11&gt;=$AQ$3)),AND(E11&gt;=$AN$4,K11&gt;=$AQ$4)),"Tier 2","None"))</f>
        <v>Tier 1</v>
      </c>
      <c r="V11" s="29"/>
    </row>
    <row r="12" spans="1:43" s="21" customFormat="1" ht="14.4" x14ac:dyDescent="0.3">
      <c r="A12" s="2" t="s">
        <v>817</v>
      </c>
      <c r="B12" s="54" t="s">
        <v>15</v>
      </c>
      <c r="C12" s="54" t="s">
        <v>825</v>
      </c>
      <c r="D12" s="55" t="s">
        <v>11</v>
      </c>
      <c r="E12" s="55">
        <v>36</v>
      </c>
      <c r="F12" s="55" t="s">
        <v>12</v>
      </c>
      <c r="G12" s="56">
        <v>11280</v>
      </c>
      <c r="H12" s="55">
        <v>21.9</v>
      </c>
      <c r="I12" s="55">
        <v>10.8</v>
      </c>
      <c r="J12" s="55">
        <v>0.51600000000000001</v>
      </c>
      <c r="K12" s="55">
        <v>21</v>
      </c>
      <c r="L12" s="55">
        <v>1010</v>
      </c>
      <c r="M12" s="55">
        <v>1</v>
      </c>
      <c r="N12" s="40" t="str">
        <f>IF(OR(AND(AND(E12&gt;=$AN$2,E12&lt;=$AO$2),AND(K12&gt;=$AP$2,K12&lt;$AQ$2)),AND(AND(E12&gt;=$AN$3,E12&lt;=$AO$3),AND(K12&gt;=$AP$3, K12&lt;$AQ$3)),AND(AND(E12&gt;=$AN$4),AND(K12&gt;=$AP$4,K12&lt;$AQ$4))),"Tier 1",IF(OR(AND(AND(E12&gt;=$AN$2,E12&lt;=$AO$2),AND(K12&gt;=$AQ$2)),AND(AND(E12&gt;=$AN$3,E12&lt;=$AO$3),AND(K12&gt;=$AQ$3)),AND(E12&gt;=$AN$4,K12&gt;=$AQ$4)),"Tier 2","None"))</f>
        <v>Tier 2</v>
      </c>
      <c r="V12" s="29"/>
    </row>
    <row r="13" spans="1:43" s="21" customFormat="1" ht="14.4" x14ac:dyDescent="0.3">
      <c r="A13" s="2" t="s">
        <v>818</v>
      </c>
      <c r="B13" s="54" t="s">
        <v>15</v>
      </c>
      <c r="C13" s="54" t="s">
        <v>826</v>
      </c>
      <c r="D13" s="55" t="s">
        <v>11</v>
      </c>
      <c r="E13" s="55">
        <v>36</v>
      </c>
      <c r="F13" s="55" t="s">
        <v>12</v>
      </c>
      <c r="G13" s="56">
        <v>10880</v>
      </c>
      <c r="H13" s="55">
        <v>23.2</v>
      </c>
      <c r="I13" s="55">
        <v>10.1</v>
      </c>
      <c r="J13" s="55">
        <v>0.46800000000000003</v>
      </c>
      <c r="K13" s="55">
        <v>21.6</v>
      </c>
      <c r="L13" s="55">
        <v>960</v>
      </c>
      <c r="M13" s="55">
        <v>1</v>
      </c>
      <c r="N13" s="40" t="str">
        <f>IF(OR(AND(AND(E13&gt;=$AN$2,E13&lt;=$AO$2),AND(K13&gt;=$AP$2,K13&lt;$AQ$2)),AND(AND(E13&gt;=$AN$3,E13&lt;=$AO$3),AND(K13&gt;=$AP$3, K13&lt;$AQ$3)),AND(AND(E13&gt;=$AN$4),AND(K13&gt;=$AP$4,K13&lt;$AQ$4))),"Tier 1",IF(OR(AND(AND(E13&gt;=$AN$2,E13&lt;=$AO$2),AND(K13&gt;=$AQ$2)),AND(AND(E13&gt;=$AN$3,E13&lt;=$AO$3),AND(K13&gt;=$AQ$3)),AND(E13&gt;=$AN$4,K13&gt;=$AQ$4)),"Tier 2","None"))</f>
        <v>Tier 2</v>
      </c>
      <c r="Y13" s="29"/>
    </row>
    <row r="14" spans="1:43" s="21" customFormat="1" x14ac:dyDescent="0.25">
      <c r="A14" s="2" t="s">
        <v>816</v>
      </c>
      <c r="B14" s="54" t="s">
        <v>15</v>
      </c>
      <c r="C14" s="54" t="s">
        <v>824</v>
      </c>
      <c r="D14" s="55" t="s">
        <v>11</v>
      </c>
      <c r="E14" s="55">
        <v>36</v>
      </c>
      <c r="F14" s="55" t="s">
        <v>12</v>
      </c>
      <c r="G14" s="56">
        <v>10350</v>
      </c>
      <c r="H14" s="55">
        <v>25.4</v>
      </c>
      <c r="I14" s="55">
        <v>9.16</v>
      </c>
      <c r="J14" s="55">
        <v>0.40799999999999997</v>
      </c>
      <c r="K14" s="55">
        <v>22.4</v>
      </c>
      <c r="L14" s="55">
        <v>720</v>
      </c>
      <c r="M14" s="55">
        <v>1</v>
      </c>
      <c r="N14" s="40" t="str">
        <f>IF(OR(AND(AND(E14&gt;=$AN$2,E14&lt;=$AO$2),AND(K14&gt;=$AP$2,K14&lt;$AQ$2)),AND(AND(E14&gt;=$AN$3,E14&lt;=$AO$3),AND(K14&gt;=$AP$3, K14&lt;$AQ$3)),AND(AND(E14&gt;=$AN$4),AND(K14&gt;=$AP$4,K14&lt;$AQ$4))),"Tier 1",IF(OR(AND(AND(E14&gt;=$AN$2,E14&lt;=$AO$2),AND(K14&gt;=$AQ$2)),AND(AND(E14&gt;=$AN$3,E14&lt;=$AO$3),AND(K14&gt;=$AQ$3)),AND(E14&gt;=$AN$4,K14&gt;=$AQ$4)),"Tier 2","None"))</f>
        <v>Tier 2</v>
      </c>
    </row>
    <row r="15" spans="1:43" s="21" customFormat="1" x14ac:dyDescent="0.25">
      <c r="A15" s="2" t="s">
        <v>72</v>
      </c>
      <c r="B15" s="54" t="s">
        <v>15</v>
      </c>
      <c r="C15" s="54" t="s">
        <v>73</v>
      </c>
      <c r="D15" s="55" t="s">
        <v>11</v>
      </c>
      <c r="E15" s="55">
        <v>36</v>
      </c>
      <c r="F15" s="55" t="s">
        <v>12</v>
      </c>
      <c r="G15" s="56">
        <v>12340</v>
      </c>
      <c r="H15" s="55">
        <v>23.7</v>
      </c>
      <c r="I15" s="55">
        <v>12.5</v>
      </c>
      <c r="J15" s="55">
        <v>0.52</v>
      </c>
      <c r="K15" s="55">
        <v>24</v>
      </c>
      <c r="L15" s="55">
        <v>960</v>
      </c>
      <c r="M15" s="55">
        <v>1</v>
      </c>
      <c r="N15" s="40" t="str">
        <f>IF(OR(AND(AND(E15&gt;=$AN$2,E15&lt;=$AO$2),AND(K15&gt;=$AP$2,K15&lt;$AQ$2)),AND(AND(E15&gt;=$AN$3,E15&lt;=$AO$3),AND(K15&gt;=$AP$3, K15&lt;$AQ$3)),AND(AND(E15&gt;=$AN$4),AND(K15&gt;=$AP$4,K15&lt;$AQ$4))),"Tier 1",IF(OR(AND(AND(E15&gt;=$AN$2,E15&lt;=$AO$2),AND(K15&gt;=$AQ$2)),AND(AND(E15&gt;=$AN$3,E15&lt;=$AO$3),AND(K15&gt;=$AQ$3)),AND(E15&gt;=$AN$4,K15&gt;=$AQ$4)),"Tier 2","None"))</f>
        <v>Tier 2</v>
      </c>
    </row>
    <row r="16" spans="1:43" s="98" customFormat="1" x14ac:dyDescent="0.25">
      <c r="A16" s="2" t="s">
        <v>813</v>
      </c>
      <c r="B16" s="54" t="s">
        <v>15</v>
      </c>
      <c r="C16" s="54" t="s">
        <v>24</v>
      </c>
      <c r="D16" s="55" t="s">
        <v>11</v>
      </c>
      <c r="E16" s="55">
        <v>52</v>
      </c>
      <c r="F16" s="55" t="s">
        <v>12</v>
      </c>
      <c r="G16" s="56">
        <v>23400</v>
      </c>
      <c r="H16" s="55">
        <v>26.1</v>
      </c>
      <c r="I16" s="55">
        <v>22.6</v>
      </c>
      <c r="J16" s="55">
        <v>0.89800000000000002</v>
      </c>
      <c r="K16" s="55">
        <v>25.2</v>
      </c>
      <c r="L16" s="55">
        <v>810</v>
      </c>
      <c r="M16" s="55">
        <v>1</v>
      </c>
      <c r="N16" s="40" t="str">
        <f>IF(OR(AND(AND(E16&gt;=$AN$2,E16&lt;=$AO$2),AND(K16&gt;=$AP$2,K16&lt;$AQ$2)),AND(AND(E16&gt;=$AN$3,E16&lt;=$AO$3),AND(K16&gt;=$AP$3, K16&lt;$AQ$3)),AND(AND(E16&gt;=$AN$4),AND(K16&gt;=$AP$4,K16&lt;$AQ$4))),"Tier 1",IF(OR(AND(AND(E16&gt;=$AN$2,E16&lt;=$AO$2),AND(K16&gt;=$AQ$2)),AND(AND(E16&gt;=$AN$3,E16&lt;=$AO$3),AND(K16&gt;=$AQ$3)),AND(E16&gt;=$AN$4,K16&gt;=$AQ$4)),"Tier 2","None"))</f>
        <v>Tier 1</v>
      </c>
      <c r="AN16" s="21"/>
      <c r="AO16" s="21"/>
      <c r="AP16" s="21"/>
      <c r="AQ16" s="21"/>
    </row>
    <row r="17" spans="1:14" s="21" customFormat="1" x14ac:dyDescent="0.25">
      <c r="A17" s="2" t="s">
        <v>811</v>
      </c>
      <c r="B17" s="54" t="s">
        <v>15</v>
      </c>
      <c r="C17" s="57" t="s">
        <v>19</v>
      </c>
      <c r="D17" s="58" t="s">
        <v>11</v>
      </c>
      <c r="E17" s="58">
        <v>52</v>
      </c>
      <c r="F17" s="58" t="s">
        <v>12</v>
      </c>
      <c r="G17" s="59">
        <v>21800</v>
      </c>
      <c r="H17" s="58">
        <v>28.6</v>
      </c>
      <c r="I17" s="58">
        <v>19.399999999999999</v>
      </c>
      <c r="J17" s="58">
        <v>0.76100000000000001</v>
      </c>
      <c r="K17" s="58">
        <v>25.5</v>
      </c>
      <c r="L17" s="58">
        <v>700</v>
      </c>
      <c r="M17" s="55">
        <v>1</v>
      </c>
      <c r="N17" s="40" t="str">
        <f>IF(OR(AND(AND(E17&gt;=$AN$2,E17&lt;=$AO$2),AND(K17&gt;=$AP$2,K17&lt;$AQ$2)),AND(AND(E17&gt;=$AN$3,E17&lt;=$AO$3),AND(K17&gt;=$AP$3, K17&lt;$AQ$3)),AND(AND(E17&gt;=$AN$4),AND(K17&gt;=$AP$4,K17&lt;$AQ$4))),"Tier 1",IF(OR(AND(AND(E17&gt;=$AN$2,E17&lt;=$AO$2),AND(K17&gt;=$AQ$2)),AND(AND(E17&gt;=$AN$3,E17&lt;=$AO$3),AND(K17&gt;=$AQ$3)),AND(E17&gt;=$AN$4,K17&gt;=$AQ$4)),"Tier 2","None"))</f>
        <v>Tier 2</v>
      </c>
    </row>
    <row r="18" spans="1:14" s="21" customFormat="1" x14ac:dyDescent="0.25">
      <c r="A18" s="2" t="s">
        <v>20</v>
      </c>
      <c r="B18" s="54" t="s">
        <v>15</v>
      </c>
      <c r="C18" s="54" t="s">
        <v>21</v>
      </c>
      <c r="D18" s="55" t="s">
        <v>11</v>
      </c>
      <c r="E18" s="55">
        <v>55</v>
      </c>
      <c r="F18" s="55" t="s">
        <v>12</v>
      </c>
      <c r="G18" s="56">
        <v>25300</v>
      </c>
      <c r="H18" s="55">
        <v>27.1</v>
      </c>
      <c r="I18" s="55">
        <v>23.8</v>
      </c>
      <c r="J18" s="55">
        <v>0.93500000000000005</v>
      </c>
      <c r="K18" s="55">
        <v>25.4</v>
      </c>
      <c r="L18" s="55">
        <v>780</v>
      </c>
      <c r="M18" s="55">
        <v>1</v>
      </c>
      <c r="N18" s="40" t="str">
        <f>IF(OR(AND(AND(E18&gt;=$AN$2,E18&lt;=$AO$2),AND(K18&gt;=$AP$2,K18&lt;$AQ$2)),AND(AND(E18&gt;=$AN$3,E18&lt;=$AO$3),AND(K18&gt;=$AP$3, K18&lt;$AQ$3)),AND(AND(E18&gt;=$AN$4),AND(K18&gt;=$AP$4,K18&lt;$AQ$4))),"Tier 1",IF(OR(AND(AND(E18&gt;=$AN$2,E18&lt;=$AO$2),AND(K18&gt;=$AQ$2)),AND(AND(E18&gt;=$AN$3,E18&lt;=$AO$3),AND(K18&gt;=$AQ$3)),AND(E18&gt;=$AN$4,K18&gt;=$AQ$4)),"Tier 2","None"))</f>
        <v>Tier 1</v>
      </c>
    </row>
    <row r="19" spans="1:14" s="21" customFormat="1" x14ac:dyDescent="0.25">
      <c r="A19" s="2" t="s">
        <v>831</v>
      </c>
      <c r="B19" s="54" t="s">
        <v>95</v>
      </c>
      <c r="C19" s="54" t="s">
        <v>825</v>
      </c>
      <c r="D19" s="55" t="s">
        <v>11</v>
      </c>
      <c r="E19" s="55">
        <v>36</v>
      </c>
      <c r="F19" s="55" t="s">
        <v>12</v>
      </c>
      <c r="G19" s="56">
        <v>11120</v>
      </c>
      <c r="H19" s="55">
        <v>21.1</v>
      </c>
      <c r="I19" s="55">
        <v>10.6</v>
      </c>
      <c r="J19" s="55">
        <v>0.52700000000000002</v>
      </c>
      <c r="K19" s="55">
        <v>20</v>
      </c>
      <c r="L19" s="55">
        <v>1010</v>
      </c>
      <c r="M19" s="55">
        <v>3</v>
      </c>
      <c r="N19" s="40" t="str">
        <f>IF(OR(AND(AND(E19&gt;=$AN$2,E19&lt;=$AO$2),AND(K19&gt;=$AP$2,K19&lt;$AQ$2)),AND(AND(E19&gt;=$AN$3,E19&lt;=$AO$3),AND(K19&gt;=$AP$3, K19&lt;$AQ$3)),AND(AND(E19&gt;=$AN$4),AND(K19&gt;=$AP$4,K19&lt;$AQ$4))),"Tier 1",IF(OR(AND(AND(E19&gt;=$AN$2,E19&lt;=$AO$2),AND(K19&gt;=$AQ$2)),AND(AND(E19&gt;=$AN$3,E19&lt;=$AO$3),AND(K19&gt;=$AQ$3)),AND(E19&gt;=$AN$4,K19&gt;=$AQ$4)),"Tier 2","None"))</f>
        <v>Tier 1</v>
      </c>
    </row>
    <row r="20" spans="1:14" s="21" customFormat="1" x14ac:dyDescent="0.25">
      <c r="A20" s="2" t="s">
        <v>832</v>
      </c>
      <c r="B20" s="54" t="s">
        <v>95</v>
      </c>
      <c r="C20" s="54" t="s">
        <v>826</v>
      </c>
      <c r="D20" s="55" t="s">
        <v>11</v>
      </c>
      <c r="E20" s="55">
        <v>36</v>
      </c>
      <c r="F20" s="55" t="s">
        <v>12</v>
      </c>
      <c r="G20" s="56">
        <v>10970</v>
      </c>
      <c r="H20" s="55">
        <v>22.5</v>
      </c>
      <c r="I20" s="55">
        <v>10.199999999999999</v>
      </c>
      <c r="J20" s="55">
        <v>0.48699999999999999</v>
      </c>
      <c r="K20" s="55">
        <v>21</v>
      </c>
      <c r="L20" s="55">
        <v>920</v>
      </c>
      <c r="M20" s="55">
        <v>3</v>
      </c>
      <c r="N20" s="40" t="str">
        <f>IF(OR(AND(AND(E20&gt;=$AN$2,E20&lt;=$AO$2),AND(K20&gt;=$AP$2,K20&lt;$AQ$2)),AND(AND(E20&gt;=$AN$3,E20&lt;=$AO$3),AND(K20&gt;=$AP$3, K20&lt;$AQ$3)),AND(AND(E20&gt;=$AN$4),AND(K20&gt;=$AP$4,K20&lt;$AQ$4))),"Tier 1",IF(OR(AND(AND(E20&gt;=$AN$2,E20&lt;=$AO$2),AND(K20&gt;=$AQ$2)),AND(AND(E20&gt;=$AN$3,E20&lt;=$AO$3),AND(K20&gt;=$AQ$3)),AND(E20&gt;=$AN$4,K20&gt;=$AQ$4)),"Tier 2","None"))</f>
        <v>Tier 2</v>
      </c>
    </row>
    <row r="21" spans="1:14" s="21" customFormat="1" x14ac:dyDescent="0.25">
      <c r="A21" s="2" t="s">
        <v>836</v>
      </c>
      <c r="B21" s="54" t="s">
        <v>95</v>
      </c>
      <c r="C21" s="54" t="s">
        <v>73</v>
      </c>
      <c r="D21" s="55" t="s">
        <v>11</v>
      </c>
      <c r="E21" s="55">
        <v>36</v>
      </c>
      <c r="F21" s="55" t="s">
        <v>12</v>
      </c>
      <c r="G21" s="56">
        <v>11920</v>
      </c>
      <c r="H21" s="55">
        <v>21.5</v>
      </c>
      <c r="I21" s="55">
        <v>11.7</v>
      </c>
      <c r="J21" s="55">
        <v>0.55500000000000005</v>
      </c>
      <c r="K21" s="55">
        <v>21.1</v>
      </c>
      <c r="L21" s="55">
        <v>970</v>
      </c>
      <c r="M21" s="55">
        <v>3</v>
      </c>
      <c r="N21" s="40" t="str">
        <f>IF(OR(AND(AND(E21&gt;=$AN$2,E21&lt;=$AO$2),AND(K21&gt;=$AP$2,K21&lt;$AQ$2)),AND(AND(E21&gt;=$AN$3,E21&lt;=$AO$3),AND(K21&gt;=$AP$3, K21&lt;$AQ$3)),AND(AND(E21&gt;=$AN$4),AND(K21&gt;=$AP$4,K21&lt;$AQ$4))),"Tier 1",IF(OR(AND(AND(E21&gt;=$AN$2,E21&lt;=$AO$2),AND(K21&gt;=$AQ$2)),AND(AND(E21&gt;=$AN$3,E21&lt;=$AO$3),AND(K21&gt;=$AQ$3)),AND(E21&gt;=$AN$4,K21&gt;=$AQ$4)),"Tier 2","None"))</f>
        <v>Tier 2</v>
      </c>
    </row>
    <row r="22" spans="1:14" s="21" customFormat="1" x14ac:dyDescent="0.25">
      <c r="A22" s="2" t="s">
        <v>830</v>
      </c>
      <c r="B22" s="54" t="s">
        <v>95</v>
      </c>
      <c r="C22" s="54" t="s">
        <v>823</v>
      </c>
      <c r="D22" s="55" t="s">
        <v>11</v>
      </c>
      <c r="E22" s="55">
        <v>36</v>
      </c>
      <c r="F22" s="55" t="s">
        <v>12</v>
      </c>
      <c r="G22" s="56">
        <v>10250</v>
      </c>
      <c r="H22" s="55">
        <v>25.2</v>
      </c>
      <c r="I22" s="55">
        <v>8.98</v>
      </c>
      <c r="J22" s="55">
        <v>0.40699999999999997</v>
      </c>
      <c r="K22" s="55">
        <v>22.1</v>
      </c>
      <c r="L22" s="55">
        <v>730</v>
      </c>
      <c r="M22" s="55">
        <v>3</v>
      </c>
      <c r="N22" s="40" t="str">
        <f>IF(OR(AND(AND(E22&gt;=$AN$2,E22&lt;=$AO$2),AND(K22&gt;=$AP$2,K22&lt;$AQ$2)),AND(AND(E22&gt;=$AN$3,E22&lt;=$AO$3),AND(K22&gt;=$AP$3, K22&lt;$AQ$3)),AND(AND(E22&gt;=$AN$4),AND(K22&gt;=$AP$4,K22&lt;$AQ$4))),"Tier 1",IF(OR(AND(AND(E22&gt;=$AN$2,E22&lt;=$AO$2),AND(K22&gt;=$AQ$2)),AND(AND(E22&gt;=$AN$3,E22&lt;=$AO$3),AND(K22&gt;=$AQ$3)),AND(E22&gt;=$AN$4,K22&gt;=$AQ$4)),"Tier 2","None"))</f>
        <v>Tier 2</v>
      </c>
    </row>
    <row r="23" spans="1:14" s="21" customFormat="1" x14ac:dyDescent="0.25">
      <c r="A23" s="2" t="s">
        <v>829</v>
      </c>
      <c r="B23" s="54" t="s">
        <v>95</v>
      </c>
      <c r="C23" s="54" t="s">
        <v>824</v>
      </c>
      <c r="D23" s="55" t="s">
        <v>11</v>
      </c>
      <c r="E23" s="55">
        <v>36</v>
      </c>
      <c r="F23" s="55" t="s">
        <v>12</v>
      </c>
      <c r="G23" s="56">
        <v>11310</v>
      </c>
      <c r="H23" s="55">
        <v>24</v>
      </c>
      <c r="I23" s="55">
        <v>10.9</v>
      </c>
      <c r="J23" s="55">
        <v>0.47199999999999998</v>
      </c>
      <c r="K23" s="55">
        <v>23.1</v>
      </c>
      <c r="L23" s="55">
        <v>660</v>
      </c>
      <c r="M23" s="55">
        <v>3</v>
      </c>
      <c r="N23" s="40" t="str">
        <f>IF(OR(AND(AND(E23&gt;=$AN$2,E23&lt;=$AO$2),AND(K23&gt;=$AP$2,K23&lt;$AQ$2)),AND(AND(E23&gt;=$AN$3,E23&lt;=$AO$3),AND(K23&gt;=$AP$3, K23&lt;$AQ$3)),AND(AND(E23&gt;=$AN$4),AND(K23&gt;=$AP$4,K23&lt;$AQ$4))),"Tier 1",IF(OR(AND(AND(E23&gt;=$AN$2,E23&lt;=$AO$2),AND(K23&gt;=$AQ$2)),AND(AND(E23&gt;=$AN$3,E23&lt;=$AO$3),AND(K23&gt;=$AQ$3)),AND(E23&gt;=$AN$4,K23&gt;=$AQ$4)),"Tier 2","None"))</f>
        <v>Tier 2</v>
      </c>
    </row>
    <row r="24" spans="1:14" s="21" customFormat="1" x14ac:dyDescent="0.25">
      <c r="A24" s="2" t="s">
        <v>822</v>
      </c>
      <c r="B24" s="54" t="s">
        <v>95</v>
      </c>
      <c r="C24" s="54" t="s">
        <v>16</v>
      </c>
      <c r="D24" s="55" t="s">
        <v>11</v>
      </c>
      <c r="E24" s="55">
        <v>52</v>
      </c>
      <c r="F24" s="55" t="s">
        <v>12</v>
      </c>
      <c r="G24" s="56">
        <v>22400</v>
      </c>
      <c r="H24" s="55">
        <v>26.8</v>
      </c>
      <c r="I24" s="55">
        <v>20.399999999999999</v>
      </c>
      <c r="J24" s="55">
        <v>0.83699999999999997</v>
      </c>
      <c r="K24" s="55">
        <v>24.4</v>
      </c>
      <c r="L24" s="55">
        <v>750</v>
      </c>
      <c r="M24" s="55">
        <v>3</v>
      </c>
      <c r="N24" s="40" t="str">
        <f>IF(OR(AND(AND(E24&gt;=$AN$2,E24&lt;=$AO$2),AND(K24&gt;=$AP$2,K24&lt;$AQ$2)),AND(AND(E24&gt;=$AN$3,E24&lt;=$AO$3),AND(K24&gt;=$AP$3, K24&lt;$AQ$3)),AND(AND(E24&gt;=$AN$4),AND(K24&gt;=$AP$4,K24&lt;$AQ$4))),"Tier 1",IF(OR(AND(AND(E24&gt;=$AN$2,E24&lt;=$AO$2),AND(K24&gt;=$AQ$2)),AND(AND(E24&gt;=$AN$3,E24&lt;=$AO$3),AND(K24&gt;=$AQ$3)),AND(E24&gt;=$AN$4,K24&gt;=$AQ$4)),"Tier 2","None"))</f>
        <v>Tier 1</v>
      </c>
    </row>
    <row r="25" spans="1:14" s="21" customFormat="1" x14ac:dyDescent="0.25">
      <c r="A25" s="2" t="s">
        <v>828</v>
      </c>
      <c r="B25" s="54" t="s">
        <v>95</v>
      </c>
      <c r="C25" s="54" t="s">
        <v>127</v>
      </c>
      <c r="D25" s="55" t="s">
        <v>11</v>
      </c>
      <c r="E25" s="55">
        <v>52</v>
      </c>
      <c r="F25" s="55" t="s">
        <v>12</v>
      </c>
      <c r="G25" s="56">
        <v>23000</v>
      </c>
      <c r="H25" s="55">
        <v>26.5</v>
      </c>
      <c r="I25" s="55">
        <v>21.8</v>
      </c>
      <c r="J25" s="55">
        <v>0.86699999999999999</v>
      </c>
      <c r="K25" s="55">
        <v>25.2</v>
      </c>
      <c r="L25" s="55">
        <v>850</v>
      </c>
      <c r="M25" s="55">
        <v>3</v>
      </c>
      <c r="N25" s="40" t="str">
        <f>IF(OR(AND(AND(E25&gt;=$AN$2,E25&lt;=$AO$2),AND(K25&gt;=$AP$2,K25&lt;$AQ$2)),AND(AND(E25&gt;=$AN$3,E25&lt;=$AO$3),AND(K25&gt;=$AP$3, K25&lt;$AQ$3)),AND(AND(E25&gt;=$AN$4),AND(K25&gt;=$AP$4,K25&lt;$AQ$4))),"Tier 1",IF(OR(AND(AND(E25&gt;=$AN$2,E25&lt;=$AO$2),AND(K25&gt;=$AQ$2)),AND(AND(E25&gt;=$AN$3,E25&lt;=$AO$3),AND(K25&gt;=$AQ$3)),AND(E25&gt;=$AN$4,K25&gt;=$AQ$4)),"Tier 2","None"))</f>
        <v>Tier 1</v>
      </c>
    </row>
    <row r="26" spans="1:14" s="21" customFormat="1" x14ac:dyDescent="0.25">
      <c r="A26" s="2" t="s">
        <v>833</v>
      </c>
      <c r="B26" s="54" t="s">
        <v>95</v>
      </c>
      <c r="C26" s="54" t="s">
        <v>21</v>
      </c>
      <c r="D26" s="55" t="s">
        <v>11</v>
      </c>
      <c r="E26" s="55">
        <v>55</v>
      </c>
      <c r="F26" s="55" t="s">
        <v>12</v>
      </c>
      <c r="G26" s="56">
        <v>25100</v>
      </c>
      <c r="H26" s="55">
        <v>26.6</v>
      </c>
      <c r="I26" s="55">
        <v>23.3</v>
      </c>
      <c r="J26" s="55">
        <v>0.94199999999999995</v>
      </c>
      <c r="K26" s="55">
        <v>24.8</v>
      </c>
      <c r="L26" s="55">
        <v>790</v>
      </c>
      <c r="M26" s="55">
        <v>3</v>
      </c>
      <c r="N26" s="40" t="str">
        <f>IF(OR(AND(AND(E26&gt;=$AN$2,E26&lt;=$AO$2),AND(K26&gt;=$AP$2,K26&lt;$AQ$2)),AND(AND(E26&gt;=$AN$3,E26&lt;=$AO$3),AND(K26&gt;=$AP$3, K26&lt;$AQ$3)),AND(AND(E26&gt;=$AN$4),AND(K26&gt;=$AP$4,K26&lt;$AQ$4))),"Tier 1",IF(OR(AND(AND(E26&gt;=$AN$2,E26&lt;=$AO$2),AND(K26&gt;=$AQ$2)),AND(AND(E26&gt;=$AN$3,E26&lt;=$AO$3),AND(K26&gt;=$AQ$3)),AND(E26&gt;=$AN$4,K26&gt;=$AQ$4)),"Tier 2","None"))</f>
        <v>Tier 1</v>
      </c>
    </row>
    <row r="27" spans="1:14" s="21" customFormat="1" x14ac:dyDescent="0.25">
      <c r="A27" s="2" t="s">
        <v>96</v>
      </c>
      <c r="B27" s="54" t="s">
        <v>97</v>
      </c>
      <c r="C27" s="54" t="s">
        <v>98</v>
      </c>
      <c r="D27" s="55" t="s">
        <v>92</v>
      </c>
      <c r="E27" s="55">
        <v>36</v>
      </c>
      <c r="F27" s="55" t="s">
        <v>99</v>
      </c>
      <c r="G27" s="56">
        <v>9800</v>
      </c>
      <c r="H27" s="55">
        <v>22.8</v>
      </c>
      <c r="I27" s="55">
        <v>9.0500000000000007</v>
      </c>
      <c r="J27" s="55">
        <v>0.43</v>
      </c>
      <c r="K27" s="55">
        <v>21.1</v>
      </c>
      <c r="L27" s="55">
        <v>1110</v>
      </c>
      <c r="M27" s="55">
        <v>3</v>
      </c>
      <c r="N27" s="40" t="str">
        <f>IF(OR(AND(AND(E27&gt;=$AN$2,E27&lt;=$AO$2),AND(K27&gt;=$AP$2,K27&lt;$AQ$2)),AND(AND(E27&gt;=$AN$3,E27&lt;=$AO$3),AND(K27&gt;=$AP$3, K27&lt;$AQ$3)),AND(AND(E27&gt;=$AN$4),AND(K27&gt;=$AP$4,K27&lt;$AQ$4))),"Tier 1",IF(OR(AND(AND(E27&gt;=$AN$2,E27&lt;=$AO$2),AND(K27&gt;=$AQ$2)),AND(AND(E27&gt;=$AN$3,E27&lt;=$AO$3),AND(K27&gt;=$AQ$3)),AND(E27&gt;=$AN$4,K27&gt;=$AQ$4)),"Tier 2","None"))</f>
        <v>Tier 2</v>
      </c>
    </row>
    <row r="28" spans="1:14" s="21" customFormat="1" x14ac:dyDescent="0.25">
      <c r="A28" s="2" t="s">
        <v>29</v>
      </c>
      <c r="B28" s="54" t="s">
        <v>27</v>
      </c>
      <c r="C28" s="54" t="s">
        <v>30</v>
      </c>
      <c r="D28" s="55" t="s">
        <v>11</v>
      </c>
      <c r="E28" s="55">
        <v>52</v>
      </c>
      <c r="F28" s="55" t="s">
        <v>12</v>
      </c>
      <c r="G28" s="56">
        <v>22700</v>
      </c>
      <c r="H28" s="55">
        <v>28.3</v>
      </c>
      <c r="I28" s="55">
        <v>21.2</v>
      </c>
      <c r="J28" s="55">
        <v>0.80100000000000005</v>
      </c>
      <c r="K28" s="55">
        <v>26.4</v>
      </c>
      <c r="L28" s="55">
        <v>800</v>
      </c>
      <c r="M28" s="55">
        <v>1</v>
      </c>
      <c r="N28" s="40" t="str">
        <f>IF(OR(AND(AND(E28&gt;=$AN$2,E28&lt;=$AO$2),AND(K28&gt;=$AP$2,K28&lt;$AQ$2)),AND(AND(E28&gt;=$AN$3,E28&lt;=$AO$3),AND(K28&gt;=$AP$3, K28&lt;$AQ$3)),AND(AND(E28&gt;=$AN$4),AND(K28&gt;=$AP$4,K28&lt;$AQ$4))),"Tier 1",IF(OR(AND(AND(E28&gt;=$AN$2,E28&lt;=$AO$2),AND(K28&gt;=$AQ$2)),AND(AND(E28&gt;=$AN$3,E28&lt;=$AO$3),AND(K28&gt;=$AQ$3)),AND(E28&gt;=$AN$4,K28&gt;=$AQ$4)),"Tier 2","None"))</f>
        <v>Tier 2</v>
      </c>
    </row>
    <row r="29" spans="1:14" s="21" customFormat="1" x14ac:dyDescent="0.25">
      <c r="A29" s="2" t="s">
        <v>131</v>
      </c>
      <c r="B29" s="54" t="s">
        <v>27</v>
      </c>
      <c r="C29" s="54" t="s">
        <v>132</v>
      </c>
      <c r="D29" s="55" t="s">
        <v>11</v>
      </c>
      <c r="E29" s="55">
        <v>52</v>
      </c>
      <c r="F29" s="55" t="s">
        <v>12</v>
      </c>
      <c r="G29" s="56">
        <v>22700</v>
      </c>
      <c r="H29" s="55">
        <v>28.9</v>
      </c>
      <c r="I29" s="55">
        <v>21.1</v>
      </c>
      <c r="J29" s="55">
        <v>0.78500000000000003</v>
      </c>
      <c r="K29" s="55">
        <v>26.8</v>
      </c>
      <c r="L29" s="55">
        <v>820</v>
      </c>
      <c r="M29" s="55">
        <v>3</v>
      </c>
      <c r="N29" s="40" t="str">
        <f>IF(OR(AND(AND(E29&gt;=$AN$2,E29&lt;=$AO$2),AND(K29&gt;=$AP$2,K29&lt;$AQ$2)),AND(AND(E29&gt;=$AN$3,E29&lt;=$AO$3),AND(K29&gt;=$AP$3, K29&lt;$AQ$3)),AND(AND(E29&gt;=$AN$4),AND(K29&gt;=$AP$4,K29&lt;$AQ$4))),"Tier 1",IF(OR(AND(AND(E29&gt;=$AN$2,E29&lt;=$AO$2),AND(K29&gt;=$AQ$2)),AND(AND(E29&gt;=$AN$3,E29&lt;=$AO$3),AND(K29&gt;=$AQ$3)),AND(E29&gt;=$AN$4,K29&gt;=$AQ$4)),"Tier 2","None"))</f>
        <v>Tier 2</v>
      </c>
    </row>
    <row r="30" spans="1:14" s="21" customFormat="1" x14ac:dyDescent="0.25">
      <c r="A30" s="2" t="s">
        <v>32</v>
      </c>
      <c r="B30" s="54" t="s">
        <v>27</v>
      </c>
      <c r="C30" s="54" t="s">
        <v>33</v>
      </c>
      <c r="D30" s="55" t="s">
        <v>11</v>
      </c>
      <c r="E30" s="55">
        <v>52</v>
      </c>
      <c r="F30" s="55" t="s">
        <v>12</v>
      </c>
      <c r="G30" s="56">
        <v>22700</v>
      </c>
      <c r="H30" s="55">
        <v>29.2</v>
      </c>
      <c r="I30" s="55">
        <v>21.3</v>
      </c>
      <c r="J30" s="55">
        <v>0.78</v>
      </c>
      <c r="K30" s="55">
        <v>27.3</v>
      </c>
      <c r="L30" s="55">
        <v>800</v>
      </c>
      <c r="M30" s="55">
        <v>1</v>
      </c>
      <c r="N30" s="40" t="str">
        <f>IF(OR(AND(AND(E30&gt;=$AN$2,E30&lt;=$AO$2),AND(K30&gt;=$AP$2,K30&lt;$AQ$2)),AND(AND(E30&gt;=$AN$3,E30&lt;=$AO$3),AND(K30&gt;=$AP$3, K30&lt;$AQ$3)),AND(AND(E30&gt;=$AN$4),AND(K30&gt;=$AP$4,K30&lt;$AQ$4))),"Tier 1",IF(OR(AND(AND(E30&gt;=$AN$2,E30&lt;=$AO$2),AND(K30&gt;=$AQ$2)),AND(AND(E30&gt;=$AN$3,E30&lt;=$AO$3),AND(K30&gt;=$AQ$3)),AND(E30&gt;=$AN$4,K30&gt;=$AQ$4)),"Tier 2","None"))</f>
        <v>Tier 2</v>
      </c>
    </row>
    <row r="31" spans="1:14" s="21" customFormat="1" x14ac:dyDescent="0.25">
      <c r="A31" s="2" t="s">
        <v>80</v>
      </c>
      <c r="B31" s="54" t="s">
        <v>34</v>
      </c>
      <c r="C31" s="54" t="s">
        <v>81</v>
      </c>
      <c r="D31" s="55" t="s">
        <v>11</v>
      </c>
      <c r="E31" s="55">
        <v>36</v>
      </c>
      <c r="F31" s="55" t="s">
        <v>12</v>
      </c>
      <c r="G31" s="56">
        <v>10520</v>
      </c>
      <c r="H31" s="55">
        <v>21.5</v>
      </c>
      <c r="I31" s="55">
        <v>9.7799999999999994</v>
      </c>
      <c r="J31" s="55">
        <v>0.49</v>
      </c>
      <c r="K31" s="55">
        <v>20</v>
      </c>
      <c r="L31" s="55">
        <v>750</v>
      </c>
      <c r="M31" s="55">
        <v>1</v>
      </c>
      <c r="N31" s="40" t="str">
        <f>IF(OR(AND(AND(E31&gt;=$AN$2,E31&lt;=$AO$2),AND(K31&gt;=$AP$2,K31&lt;$AQ$2)),AND(AND(E31&gt;=$AN$3,E31&lt;=$AO$3),AND(K31&gt;=$AP$3, K31&lt;$AQ$3)),AND(AND(E31&gt;=$AN$4),AND(K31&gt;=$AP$4,K31&lt;$AQ$4))),"Tier 1",IF(OR(AND(AND(E31&gt;=$AN$2,E31&lt;=$AO$2),AND(K31&gt;=$AQ$2)),AND(AND(E31&gt;=$AN$3,E31&lt;=$AO$3),AND(K31&gt;=$AQ$3)),AND(E31&gt;=$AN$4,K31&gt;=$AQ$4)),"Tier 2","None"))</f>
        <v>Tier 1</v>
      </c>
    </row>
    <row r="32" spans="1:14" s="21" customFormat="1" x14ac:dyDescent="0.25">
      <c r="A32" s="2" t="s">
        <v>101</v>
      </c>
      <c r="B32" s="60" t="s">
        <v>34</v>
      </c>
      <c r="C32" s="54" t="s">
        <v>102</v>
      </c>
      <c r="D32" s="55" t="s">
        <v>11</v>
      </c>
      <c r="E32" s="55">
        <v>36</v>
      </c>
      <c r="F32" s="55" t="s">
        <v>12</v>
      </c>
      <c r="G32" s="56">
        <v>10540</v>
      </c>
      <c r="H32" s="55">
        <v>23.5</v>
      </c>
      <c r="I32" s="55">
        <v>9.64</v>
      </c>
      <c r="J32" s="55">
        <v>0.44800000000000001</v>
      </c>
      <c r="K32" s="55">
        <v>21.5</v>
      </c>
      <c r="L32" s="55">
        <v>700</v>
      </c>
      <c r="M32" s="55">
        <v>3</v>
      </c>
      <c r="N32" s="40" t="str">
        <f>IF(OR(AND(AND(E32&gt;=$AN$2,E32&lt;=$AO$2),AND(K32&gt;=$AP$2,K32&lt;$AQ$2)),AND(AND(E32&gt;=$AN$3,E32&lt;=$AO$3),AND(K32&gt;=$AP$3, K32&lt;$AQ$3)),AND(AND(E32&gt;=$AN$4),AND(K32&gt;=$AP$4,K32&lt;$AQ$4))),"Tier 1",IF(OR(AND(AND(E32&gt;=$AN$2,E32&lt;=$AO$2),AND(K32&gt;=$AQ$2)),AND(AND(E32&gt;=$AN$3,E32&lt;=$AO$3),AND(K32&gt;=$AQ$3)),AND(E32&gt;=$AN$4,K32&gt;=$AQ$4)),"Tier 2","None"))</f>
        <v>Tier 2</v>
      </c>
    </row>
    <row r="33" spans="1:14" s="21" customFormat="1" x14ac:dyDescent="0.25">
      <c r="A33" s="2" t="s">
        <v>105</v>
      </c>
      <c r="B33" s="60" t="s">
        <v>34</v>
      </c>
      <c r="C33" s="60" t="s">
        <v>106</v>
      </c>
      <c r="D33" s="55" t="s">
        <v>11</v>
      </c>
      <c r="E33" s="55">
        <v>36</v>
      </c>
      <c r="F33" s="55" t="s">
        <v>12</v>
      </c>
      <c r="G33" s="56">
        <v>10560</v>
      </c>
      <c r="H33" s="55">
        <v>24.2</v>
      </c>
      <c r="I33" s="55">
        <v>9.77</v>
      </c>
      <c r="J33" s="55">
        <v>0.437</v>
      </c>
      <c r="K33" s="55">
        <v>22.4</v>
      </c>
      <c r="L33" s="55">
        <v>790</v>
      </c>
      <c r="M33" s="55">
        <v>3</v>
      </c>
      <c r="N33" s="40" t="str">
        <f>IF(OR(AND(AND(E33&gt;=$AN$2,E33&lt;=$AO$2),AND(K33&gt;=$AP$2,K33&lt;$AQ$2)),AND(AND(E33&gt;=$AN$3,E33&lt;=$AO$3),AND(K33&gt;=$AP$3, K33&lt;$AQ$3)),AND(AND(E33&gt;=$AN$4),AND(K33&gt;=$AP$4,K33&lt;$AQ$4))),"Tier 1",IF(OR(AND(AND(E33&gt;=$AN$2,E33&lt;=$AO$2),AND(K33&gt;=$AQ$2)),AND(AND(E33&gt;=$AN$3,E33&lt;=$AO$3),AND(K33&gt;=$AQ$3)),AND(E33&gt;=$AN$4,K33&gt;=$AQ$4)),"Tier 2","None"))</f>
        <v>Tier 2</v>
      </c>
    </row>
    <row r="34" spans="1:14" s="21" customFormat="1" x14ac:dyDescent="0.25">
      <c r="A34" s="2" t="s">
        <v>750</v>
      </c>
      <c r="B34" s="54" t="s">
        <v>34</v>
      </c>
      <c r="C34" s="57" t="s">
        <v>754</v>
      </c>
      <c r="D34" s="58" t="s">
        <v>11</v>
      </c>
      <c r="E34" s="3">
        <v>50</v>
      </c>
      <c r="F34" s="3" t="s">
        <v>12</v>
      </c>
      <c r="G34" s="99">
        <v>21200</v>
      </c>
      <c r="H34" s="3">
        <v>24.9</v>
      </c>
      <c r="I34" s="3">
        <v>20.87</v>
      </c>
      <c r="J34" s="3">
        <v>0.85099999999999998</v>
      </c>
      <c r="K34" s="3">
        <v>24.5</v>
      </c>
      <c r="L34" s="3">
        <v>950</v>
      </c>
      <c r="M34" s="3">
        <v>3</v>
      </c>
      <c r="N34" s="40" t="str">
        <f>IF(OR(AND(AND(E34&gt;=$AN$2,E34&lt;=$AO$2),AND(K34&gt;=$AP$2,K34&lt;$AQ$2)),AND(AND(E34&gt;=$AN$3,E34&lt;=$AO$3),AND(K34&gt;=$AP$3, K34&lt;$AQ$3)),AND(AND(E34&gt;=$AN$4),AND(K34&gt;=$AP$4,K34&lt;$AQ$4))),"Tier 1",IF(OR(AND(AND(E34&gt;=$AN$2,E34&lt;=$AO$2),AND(K34&gt;=$AQ$2)),AND(AND(E34&gt;=$AN$3,E34&lt;=$AO$3),AND(K34&gt;=$AQ$3)),AND(E34&gt;=$AN$4,K34&gt;=$AQ$4)),"Tier 2","None"))</f>
        <v>Tier 1</v>
      </c>
    </row>
    <row r="35" spans="1:14" s="21" customFormat="1" x14ac:dyDescent="0.25">
      <c r="A35" s="2" t="s">
        <v>35</v>
      </c>
      <c r="B35" s="54" t="s">
        <v>34</v>
      </c>
      <c r="C35" s="57" t="s">
        <v>36</v>
      </c>
      <c r="D35" s="58" t="s">
        <v>11</v>
      </c>
      <c r="E35" s="55">
        <v>50</v>
      </c>
      <c r="F35" s="58" t="s">
        <v>12</v>
      </c>
      <c r="G35" s="59">
        <v>22700</v>
      </c>
      <c r="H35" s="58">
        <v>23.9</v>
      </c>
      <c r="I35" s="58">
        <v>23.5</v>
      </c>
      <c r="J35" s="58">
        <v>0.95099999999999996</v>
      </c>
      <c r="K35" s="58">
        <v>24.7</v>
      </c>
      <c r="L35" s="58">
        <v>1090</v>
      </c>
      <c r="M35" s="55">
        <v>1</v>
      </c>
      <c r="N35" s="40" t="str">
        <f>IF(OR(AND(AND(E35&gt;=$AN$2,E35&lt;=$AO$2),AND(K35&gt;=$AP$2,K35&lt;$AQ$2)),AND(AND(E35&gt;=$AN$3,E35&lt;=$AO$3),AND(K35&gt;=$AP$3, K35&lt;$AQ$3)),AND(AND(E35&gt;=$AN$4),AND(K35&gt;=$AP$4,K35&lt;$AQ$4))),"Tier 1",IF(OR(AND(AND(E35&gt;=$AN$2,E35&lt;=$AO$2),AND(K35&gt;=$AQ$2)),AND(AND(E35&gt;=$AN$3,E35&lt;=$AO$3),AND(K35&gt;=$AQ$3)),AND(E35&gt;=$AN$4,K35&gt;=$AQ$4)),"Tier 2","None"))</f>
        <v>Tier 1</v>
      </c>
    </row>
    <row r="36" spans="1:14" s="21" customFormat="1" x14ac:dyDescent="0.25">
      <c r="A36" s="2" t="s">
        <v>141</v>
      </c>
      <c r="B36" s="60" t="s">
        <v>34</v>
      </c>
      <c r="C36" s="54" t="s">
        <v>142</v>
      </c>
      <c r="D36" s="55" t="s">
        <v>11</v>
      </c>
      <c r="E36" s="55">
        <v>55</v>
      </c>
      <c r="F36" s="55" t="s">
        <v>12</v>
      </c>
      <c r="G36" s="56">
        <v>30600</v>
      </c>
      <c r="H36" s="55">
        <v>21.4</v>
      </c>
      <c r="I36" s="55">
        <v>35.799999999999997</v>
      </c>
      <c r="J36" s="55">
        <v>1.4319999999999999</v>
      </c>
      <c r="K36" s="55">
        <v>25</v>
      </c>
      <c r="L36" s="55">
        <v>1210</v>
      </c>
      <c r="M36" s="55">
        <v>3</v>
      </c>
      <c r="N36" s="40" t="str">
        <f>IF(OR(AND(AND(E36&gt;=$AN$2,E36&lt;=$AO$2),AND(K36&gt;=$AP$2,K36&lt;$AQ$2)),AND(AND(E36&gt;=$AN$3,E36&lt;=$AO$3),AND(K36&gt;=$AP$3, K36&lt;$AQ$3)),AND(AND(E36&gt;=$AN$4),AND(K36&gt;=$AP$4,K36&lt;$AQ$4))),"Tier 1",IF(OR(AND(AND(E36&gt;=$AN$2,E36&lt;=$AO$2),AND(K36&gt;=$AQ$2)),AND(AND(E36&gt;=$AN$3,E36&lt;=$AO$3),AND(K36&gt;=$AQ$3)),AND(E36&gt;=$AN$4,K36&gt;=$AQ$4)),"Tier 2","None"))</f>
        <v>Tier 1</v>
      </c>
    </row>
    <row r="37" spans="1:14" s="21" customFormat="1" x14ac:dyDescent="0.25">
      <c r="A37" s="2" t="s">
        <v>760</v>
      </c>
      <c r="B37" s="60" t="s">
        <v>34</v>
      </c>
      <c r="C37" s="100" t="s">
        <v>761</v>
      </c>
      <c r="D37" s="55" t="s">
        <v>11</v>
      </c>
      <c r="E37" s="3">
        <v>60</v>
      </c>
      <c r="F37" s="3" t="s">
        <v>12</v>
      </c>
      <c r="G37" s="99">
        <v>34500</v>
      </c>
      <c r="H37" s="3">
        <v>23.7</v>
      </c>
      <c r="I37" s="3">
        <v>37.700000000000003</v>
      </c>
      <c r="J37" s="3">
        <v>1.46</v>
      </c>
      <c r="K37" s="3">
        <v>25.9</v>
      </c>
      <c r="L37" s="3">
        <v>1030</v>
      </c>
      <c r="M37" s="3">
        <v>3</v>
      </c>
      <c r="N37" s="40" t="str">
        <f>IF(OR(AND(AND(E37&gt;=$AN$2,E37&lt;=$AO$2),AND(K37&gt;=$AP$2,K37&lt;$AQ$2)),AND(AND(E37&gt;=$AN$3,E37&lt;=$AO$3),AND(K37&gt;=$AP$3, K37&lt;$AQ$3)),AND(AND(E37&gt;=$AN$4),AND(K37&gt;=$AP$4,K37&lt;$AQ$4))),"Tier 1",IF(OR(AND(AND(E37&gt;=$AN$2,E37&lt;=$AO$2),AND(K37&gt;=$AQ$2)),AND(AND(E37&gt;=$AN$3,E37&lt;=$AO$3),AND(K37&gt;=$AQ$3)),AND(E37&gt;=$AN$4,K37&gt;=$AQ$4)),"Tier 2","None"))</f>
        <v>Tier 2</v>
      </c>
    </row>
    <row r="38" spans="1:14" s="21" customFormat="1" x14ac:dyDescent="0.25">
      <c r="A38" s="2" t="s">
        <v>84</v>
      </c>
      <c r="B38" s="54" t="s">
        <v>39</v>
      </c>
      <c r="C38" s="54" t="s">
        <v>85</v>
      </c>
      <c r="D38" s="55" t="s">
        <v>82</v>
      </c>
      <c r="E38" s="55">
        <v>36</v>
      </c>
      <c r="F38" s="55" t="s">
        <v>12</v>
      </c>
      <c r="G38" s="56">
        <v>11850</v>
      </c>
      <c r="H38" s="55">
        <v>19.100000000000001</v>
      </c>
      <c r="I38" s="55">
        <v>12.6</v>
      </c>
      <c r="J38" s="55">
        <v>0.61899999999999999</v>
      </c>
      <c r="K38" s="55">
        <v>20.3</v>
      </c>
      <c r="L38" s="55">
        <v>980</v>
      </c>
      <c r="M38" s="55">
        <v>1</v>
      </c>
      <c r="N38" s="40" t="str">
        <f>IF(OR(AND(AND(E38&gt;=$AN$2,E38&lt;=$AO$2),AND(K38&gt;=$AP$2,K38&lt;$AQ$2)),AND(AND(E38&gt;=$AN$3,E38&lt;=$AO$3),AND(K38&gt;=$AP$3, K38&lt;$AQ$3)),AND(AND(E38&gt;=$AN$4),AND(K38&gt;=$AP$4,K38&lt;$AQ$4))),"Tier 1",IF(OR(AND(AND(E38&gt;=$AN$2,E38&lt;=$AO$2),AND(K38&gt;=$AQ$2)),AND(AND(E38&gt;=$AN$3,E38&lt;=$AO$3),AND(K38&gt;=$AQ$3)),AND(E38&gt;=$AN$4,K38&gt;=$AQ$4)),"Tier 2","None"))</f>
        <v>Tier 1</v>
      </c>
    </row>
    <row r="39" spans="1:14" s="21" customFormat="1" x14ac:dyDescent="0.25">
      <c r="A39" s="2" t="s">
        <v>884</v>
      </c>
      <c r="B39" s="54" t="s">
        <v>39</v>
      </c>
      <c r="C39" s="54" t="s">
        <v>885</v>
      </c>
      <c r="D39" s="55" t="s">
        <v>82</v>
      </c>
      <c r="E39" s="55">
        <v>36</v>
      </c>
      <c r="F39" s="55" t="s">
        <v>12</v>
      </c>
      <c r="G39" s="56">
        <v>11520</v>
      </c>
      <c r="H39" s="55">
        <v>20</v>
      </c>
      <c r="I39" s="55">
        <v>11.7</v>
      </c>
      <c r="J39" s="55">
        <v>0.57599999999999996</v>
      </c>
      <c r="K39" s="55">
        <v>20.399999999999999</v>
      </c>
      <c r="L39" s="55">
        <v>1155</v>
      </c>
      <c r="M39" s="55">
        <v>1</v>
      </c>
      <c r="N39" s="40" t="str">
        <f>IF(OR(AND(AND(E39&gt;=$AN$2,E39&lt;=$AO$2),AND(K39&gt;=$AP$2,K39&lt;$AQ$2)),AND(AND(E39&gt;=$AN$3,E39&lt;=$AO$3),AND(K39&gt;=$AP$3, K39&lt;$AQ$3)),AND(AND(E39&gt;=$AN$4),AND(K39&gt;=$AP$4,K39&lt;$AQ$4))),"Tier 1",IF(OR(AND(AND(E39&gt;=$AN$2,E39&lt;=$AO$2),AND(K39&gt;=$AQ$2)),AND(AND(E39&gt;=$AN$3,E39&lt;=$AO$3),AND(K39&gt;=$AQ$3)),AND(E39&gt;=$AN$4,K39&gt;=$AQ$4)),"Tier 2","None"))</f>
        <v>Tier 1</v>
      </c>
    </row>
    <row r="40" spans="1:14" s="21" customFormat="1" x14ac:dyDescent="0.25">
      <c r="A40" s="2" t="s">
        <v>146</v>
      </c>
      <c r="B40" s="54" t="s">
        <v>108</v>
      </c>
      <c r="C40" s="54" t="s">
        <v>147</v>
      </c>
      <c r="D40" s="55" t="s">
        <v>11</v>
      </c>
      <c r="E40" s="58">
        <v>51</v>
      </c>
      <c r="F40" s="55" t="s">
        <v>12</v>
      </c>
      <c r="G40" s="56">
        <v>27900</v>
      </c>
      <c r="H40" s="55">
        <v>22.1</v>
      </c>
      <c r="I40" s="55">
        <v>33.9</v>
      </c>
      <c r="J40" s="55">
        <v>1.2629999999999999</v>
      </c>
      <c r="K40" s="55">
        <v>26.9</v>
      </c>
      <c r="L40" s="55">
        <v>1020</v>
      </c>
      <c r="M40" s="55">
        <v>3</v>
      </c>
      <c r="N40" s="40" t="str">
        <f>IF(OR(AND(AND(E40&gt;=$AN$2,E40&lt;=$AO$2),AND(K40&gt;=$AP$2,K40&lt;$AQ$2)),AND(AND(E40&gt;=$AN$3,E40&lt;=$AO$3),AND(K40&gt;=$AP$3, K40&lt;$AQ$3)),AND(AND(E40&gt;=$AN$4),AND(K40&gt;=$AP$4,K40&lt;$AQ$4))),"Tier 1",IF(OR(AND(AND(E40&gt;=$AN$2,E40&lt;=$AO$2),AND(K40&gt;=$AQ$2)),AND(AND(E40&gt;=$AN$3,E40&lt;=$AO$3),AND(K40&gt;=$AQ$3)),AND(E40&gt;=$AN$4,K40&gt;=$AQ$4)),"Tier 2","None"))</f>
        <v>Tier 2</v>
      </c>
    </row>
    <row r="41" spans="1:14" s="21" customFormat="1" x14ac:dyDescent="0.25">
      <c r="A41" s="2" t="s">
        <v>144</v>
      </c>
      <c r="B41" s="54" t="s">
        <v>108</v>
      </c>
      <c r="C41" s="54" t="s">
        <v>145</v>
      </c>
      <c r="D41" s="55" t="s">
        <v>11</v>
      </c>
      <c r="E41" s="58">
        <v>51</v>
      </c>
      <c r="F41" s="55" t="s">
        <v>12</v>
      </c>
      <c r="G41" s="56">
        <v>25800</v>
      </c>
      <c r="H41" s="55">
        <v>25.6</v>
      </c>
      <c r="I41" s="55">
        <v>29</v>
      </c>
      <c r="J41" s="55">
        <v>1.0069999999999999</v>
      </c>
      <c r="K41" s="55">
        <v>28.8</v>
      </c>
      <c r="L41" s="55">
        <v>960</v>
      </c>
      <c r="M41" s="55">
        <v>3</v>
      </c>
      <c r="N41" s="40" t="str">
        <f>IF(OR(AND(AND(E41&gt;=$AN$2,E41&lt;=$AO$2),AND(K41&gt;=$AP$2,K41&lt;$AQ$2)),AND(AND(E41&gt;=$AN$3,E41&lt;=$AO$3),AND(K41&gt;=$AP$3, K41&lt;$AQ$3)),AND(AND(E41&gt;=$AN$4),AND(K41&gt;=$AP$4,K41&lt;$AQ$4))),"Tier 1",IF(OR(AND(AND(E41&gt;=$AN$2,E41&lt;=$AO$2),AND(K41&gt;=$AQ$2)),AND(AND(E41&gt;=$AN$3,E41&lt;=$AO$3),AND(K41&gt;=$AQ$3)),AND(E41&gt;=$AN$4,K41&gt;=$AQ$4)),"Tier 2","None"))</f>
        <v>Tier 2</v>
      </c>
    </row>
    <row r="42" spans="1:14" s="21" customFormat="1" x14ac:dyDescent="0.25">
      <c r="A42" s="2" t="s">
        <v>40</v>
      </c>
      <c r="B42" s="54" t="s">
        <v>41</v>
      </c>
      <c r="C42" s="54" t="s">
        <v>42</v>
      </c>
      <c r="D42" s="55" t="s">
        <v>11</v>
      </c>
      <c r="E42" s="55">
        <v>52</v>
      </c>
      <c r="F42" s="55" t="s">
        <v>12</v>
      </c>
      <c r="G42" s="56">
        <v>25700</v>
      </c>
      <c r="H42" s="55">
        <v>24.5</v>
      </c>
      <c r="I42" s="55">
        <v>27</v>
      </c>
      <c r="J42" s="55">
        <v>1.048</v>
      </c>
      <c r="K42" s="55">
        <v>25.7</v>
      </c>
      <c r="L42" s="55">
        <v>1170</v>
      </c>
      <c r="M42" s="55">
        <v>1</v>
      </c>
      <c r="N42" s="40" t="str">
        <f>IF(OR(AND(AND(E42&gt;=$AN$2,E42&lt;=$AO$2),AND(K42&gt;=$AP$2,K42&lt;$AQ$2)),AND(AND(E42&gt;=$AN$3,E42&lt;=$AO$3),AND(K42&gt;=$AP$3, K42&lt;$AQ$3)),AND(AND(E42&gt;=$AN$4),AND(K42&gt;=$AP$4,K42&lt;$AQ$4))),"Tier 1",IF(OR(AND(AND(E42&gt;=$AN$2,E42&lt;=$AO$2),AND(K42&gt;=$AQ$2)),AND(AND(E42&gt;=$AN$3,E42&lt;=$AO$3),AND(K42&gt;=$AQ$3)),AND(E42&gt;=$AN$4,K42&gt;=$AQ$4)),"Tier 2","None"))</f>
        <v>Tier 2</v>
      </c>
    </row>
    <row r="43" spans="1:14" s="21" customFormat="1" x14ac:dyDescent="0.25">
      <c r="A43" s="2" t="s">
        <v>44</v>
      </c>
      <c r="B43" s="54" t="s">
        <v>41</v>
      </c>
      <c r="C43" s="54" t="s">
        <v>45</v>
      </c>
      <c r="D43" s="55" t="s">
        <v>11</v>
      </c>
      <c r="E43" s="55">
        <v>54</v>
      </c>
      <c r="F43" s="55" t="s">
        <v>12</v>
      </c>
      <c r="G43" s="56">
        <v>26100</v>
      </c>
      <c r="H43" s="55">
        <v>25.9</v>
      </c>
      <c r="I43" s="55">
        <v>26</v>
      </c>
      <c r="J43" s="55">
        <v>1.006</v>
      </c>
      <c r="K43" s="55">
        <v>25.8</v>
      </c>
      <c r="L43" s="55">
        <v>1010</v>
      </c>
      <c r="M43" s="55">
        <v>1</v>
      </c>
      <c r="N43" s="40" t="str">
        <f>IF(OR(AND(AND(E43&gt;=$AN$2,E43&lt;=$AO$2),AND(K43&gt;=$AP$2,K43&lt;$AQ$2)),AND(AND(E43&gt;=$AN$3,E43&lt;=$AO$3),AND(K43&gt;=$AP$3, K43&lt;$AQ$3)),AND(AND(E43&gt;=$AN$4),AND(K43&gt;=$AP$4,K43&lt;$AQ$4))),"Tier 1",IF(OR(AND(AND(E43&gt;=$AN$2,E43&lt;=$AO$2),AND(K43&gt;=$AQ$2)),AND(AND(E43&gt;=$AN$3,E43&lt;=$AO$3),AND(K43&gt;=$AQ$3)),AND(E43&gt;=$AN$4,K43&gt;=$AQ$4)),"Tier 2","None"))</f>
        <v>Tier 1</v>
      </c>
    </row>
    <row r="44" spans="1:14" s="21" customFormat="1" x14ac:dyDescent="0.25">
      <c r="A44" s="2" t="s">
        <v>151</v>
      </c>
      <c r="B44" s="54" t="s">
        <v>149</v>
      </c>
      <c r="C44" s="54" t="s">
        <v>152</v>
      </c>
      <c r="D44" s="55" t="s">
        <v>11</v>
      </c>
      <c r="E44" s="55">
        <v>52</v>
      </c>
      <c r="F44" s="55" t="s">
        <v>12</v>
      </c>
      <c r="G44" s="56">
        <v>25900</v>
      </c>
      <c r="H44" s="55">
        <v>25.3</v>
      </c>
      <c r="I44" s="55">
        <v>27.1</v>
      </c>
      <c r="J44" s="55">
        <v>1.0249999999999999</v>
      </c>
      <c r="K44" s="55">
        <v>26.5</v>
      </c>
      <c r="L44" s="55">
        <v>1190</v>
      </c>
      <c r="M44" s="55">
        <v>3</v>
      </c>
      <c r="N44" s="40" t="str">
        <f>IF(OR(AND(AND(E44&gt;=$AN$2,E44&lt;=$AO$2),AND(K44&gt;=$AP$2,K44&lt;$AQ$2)),AND(AND(E44&gt;=$AN$3,E44&lt;=$AO$3),AND(K44&gt;=$AP$3, K44&lt;$AQ$3)),AND(AND(E44&gt;=$AN$4),AND(K44&gt;=$AP$4,K44&lt;$AQ$4))),"Tier 1",IF(OR(AND(AND(E44&gt;=$AN$2,E44&lt;=$AO$2),AND(K44&gt;=$AQ$2)),AND(AND(E44&gt;=$AN$3,E44&lt;=$AO$3),AND(K44&gt;=$AQ$3)),AND(E44&gt;=$AN$4,K44&gt;=$AQ$4)),"Tier 2","None"))</f>
        <v>Tier 2</v>
      </c>
    </row>
    <row r="45" spans="1:14" s="21" customFormat="1" x14ac:dyDescent="0.25">
      <c r="A45" s="2" t="s">
        <v>154</v>
      </c>
      <c r="B45" s="54" t="s">
        <v>149</v>
      </c>
      <c r="C45" s="54" t="s">
        <v>155</v>
      </c>
      <c r="D45" s="55" t="s">
        <v>11</v>
      </c>
      <c r="E45" s="55">
        <v>54</v>
      </c>
      <c r="F45" s="55" t="s">
        <v>12</v>
      </c>
      <c r="G45" s="56">
        <v>26000</v>
      </c>
      <c r="H45" s="55">
        <v>26.8</v>
      </c>
      <c r="I45" s="55">
        <v>25.6</v>
      </c>
      <c r="J45" s="55">
        <v>0.97</v>
      </c>
      <c r="K45" s="55">
        <v>26.4</v>
      </c>
      <c r="L45" s="55">
        <v>970</v>
      </c>
      <c r="M45" s="55">
        <v>3</v>
      </c>
      <c r="N45" s="40" t="str">
        <f>IF(OR(AND(AND(E45&gt;=$AN$2,E45&lt;=$AO$2),AND(K45&gt;=$AP$2,K45&lt;$AQ$2)),AND(AND(E45&gt;=$AN$3,E45&lt;=$AO$3),AND(K45&gt;=$AP$3, K45&lt;$AQ$3)),AND(AND(E45&gt;=$AN$4),AND(K45&gt;=$AP$4,K45&lt;$AQ$4))),"Tier 1",IF(OR(AND(AND(E45&gt;=$AN$2,E45&lt;=$AO$2),AND(K45&gt;=$AQ$2)),AND(AND(E45&gt;=$AN$3,E45&lt;=$AO$3),AND(K45&gt;=$AQ$3)),AND(E45&gt;=$AN$4,K45&gt;=$AQ$4)),"Tier 2","None"))</f>
        <v>Tier 2</v>
      </c>
    </row>
    <row r="46" spans="1:14" s="21" customFormat="1" x14ac:dyDescent="0.25">
      <c r="A46" s="2" t="s">
        <v>109</v>
      </c>
      <c r="B46" s="54" t="s">
        <v>47</v>
      </c>
      <c r="C46" s="57" t="s">
        <v>111</v>
      </c>
      <c r="D46" s="58" t="s">
        <v>11</v>
      </c>
      <c r="E46" s="55">
        <v>36</v>
      </c>
      <c r="F46" s="58" t="s">
        <v>12</v>
      </c>
      <c r="G46" s="59">
        <v>9810</v>
      </c>
      <c r="H46" s="58">
        <v>22.8</v>
      </c>
      <c r="I46" s="58">
        <v>8.7100000000000009</v>
      </c>
      <c r="J46" s="58">
        <v>0.43</v>
      </c>
      <c r="K46" s="58">
        <v>20.3</v>
      </c>
      <c r="L46" s="58">
        <v>910</v>
      </c>
      <c r="M46" s="55">
        <v>3</v>
      </c>
      <c r="N46" s="40" t="str">
        <f>IF(OR(AND(AND(E46&gt;=$AN$2,E46&lt;=$AO$2),AND(K46&gt;=$AP$2,K46&lt;$AQ$2)),AND(AND(E46&gt;=$AN$3,E46&lt;=$AO$3),AND(K46&gt;=$AP$3, K46&lt;$AQ$3)),AND(AND(E46&gt;=$AN$4),AND(K46&gt;=$AP$4,K46&lt;$AQ$4))),"Tier 1",IF(OR(AND(AND(E46&gt;=$AN$2,E46&lt;=$AO$2),AND(K46&gt;=$AQ$2)),AND(AND(E46&gt;=$AN$3,E46&lt;=$AO$3),AND(K46&gt;=$AQ$3)),AND(E46&gt;=$AN$4,K46&gt;=$AQ$4)),"Tier 2","None"))</f>
        <v>Tier 1</v>
      </c>
    </row>
    <row r="47" spans="1:14" s="21" customFormat="1" x14ac:dyDescent="0.25">
      <c r="A47" s="2" t="s">
        <v>88</v>
      </c>
      <c r="B47" s="54" t="s">
        <v>47</v>
      </c>
      <c r="C47" s="57" t="s">
        <v>89</v>
      </c>
      <c r="D47" s="58" t="s">
        <v>11</v>
      </c>
      <c r="E47" s="55">
        <v>36</v>
      </c>
      <c r="F47" s="58" t="s">
        <v>12</v>
      </c>
      <c r="G47" s="59">
        <v>11030</v>
      </c>
      <c r="H47" s="58">
        <v>22</v>
      </c>
      <c r="I47" s="58">
        <v>10.6</v>
      </c>
      <c r="J47" s="58">
        <v>0.502</v>
      </c>
      <c r="K47" s="58">
        <v>21.2</v>
      </c>
      <c r="L47" s="58">
        <v>900</v>
      </c>
      <c r="M47" s="55">
        <v>1</v>
      </c>
      <c r="N47" s="40" t="str">
        <f>IF(OR(AND(AND(E47&gt;=$AN$2,E47&lt;=$AO$2),AND(K47&gt;=$AP$2,K47&lt;$AQ$2)),AND(AND(E47&gt;=$AN$3,E47&lt;=$AO$3),AND(K47&gt;=$AP$3, K47&lt;$AQ$3)),AND(AND(E47&gt;=$AN$4),AND(K47&gt;=$AP$4,K47&lt;$AQ$4))),"Tier 1",IF(OR(AND(AND(E47&gt;=$AN$2,E47&lt;=$AO$2),AND(K47&gt;=$AQ$2)),AND(AND(E47&gt;=$AN$3,E47&lt;=$AO$3),AND(K47&gt;=$AQ$3)),AND(E47&gt;=$AN$4,K47&gt;=$AQ$4)),"Tier 2","None"))</f>
        <v>Tier 2</v>
      </c>
    </row>
    <row r="48" spans="1:14" x14ac:dyDescent="0.25">
      <c r="A48" s="2" t="s">
        <v>112</v>
      </c>
      <c r="B48" s="54" t="s">
        <v>47</v>
      </c>
      <c r="C48" s="54" t="s">
        <v>113</v>
      </c>
      <c r="D48" s="55" t="s">
        <v>11</v>
      </c>
      <c r="E48" s="55">
        <v>36</v>
      </c>
      <c r="F48" s="55" t="s">
        <v>12</v>
      </c>
      <c r="G48" s="56">
        <v>9160</v>
      </c>
      <c r="H48" s="55">
        <v>25.5</v>
      </c>
      <c r="I48" s="55">
        <v>7.66</v>
      </c>
      <c r="J48" s="55">
        <v>0.35899999999999999</v>
      </c>
      <c r="K48" s="55">
        <v>21.3</v>
      </c>
      <c r="L48" s="55">
        <v>940</v>
      </c>
      <c r="M48" s="55">
        <v>3</v>
      </c>
      <c r="N48" s="40" t="str">
        <f>IF(OR(AND(AND(E48&gt;=$AN$2,E48&lt;=$AO$2),AND(K48&gt;=$AP$2,K48&lt;$AQ$2)),AND(AND(E48&gt;=$AN$3,E48&lt;=$AO$3),AND(K48&gt;=$AP$3, K48&lt;$AQ$3)),AND(AND(E48&gt;=$AN$4),AND(K48&gt;=$AP$4,K48&lt;$AQ$4))),"Tier 1",IF(OR(AND(AND(E48&gt;=$AN$2,E48&lt;=$AO$2),AND(K48&gt;=$AQ$2)),AND(AND(E48&gt;=$AN$3,E48&lt;=$AO$3),AND(K48&gt;=$AQ$3)),AND(E48&gt;=$AN$4,K48&gt;=$AQ$4)),"Tier 2","None"))</f>
        <v>Tier 2</v>
      </c>
    </row>
    <row r="49" spans="1:14" x14ac:dyDescent="0.25">
      <c r="A49" s="2" t="s">
        <v>156</v>
      </c>
      <c r="B49" s="54" t="s">
        <v>47</v>
      </c>
      <c r="C49" s="54" t="s">
        <v>157</v>
      </c>
      <c r="D49" s="55" t="s">
        <v>11</v>
      </c>
      <c r="E49" s="55">
        <v>48</v>
      </c>
      <c r="F49" s="55" t="s">
        <v>12</v>
      </c>
      <c r="G49" s="56">
        <v>18900</v>
      </c>
      <c r="H49" s="55">
        <v>26.7</v>
      </c>
      <c r="I49" s="55">
        <v>18.3</v>
      </c>
      <c r="J49" s="55">
        <v>0.70699999999999996</v>
      </c>
      <c r="K49" s="55">
        <v>25.9</v>
      </c>
      <c r="L49" s="55">
        <v>1070</v>
      </c>
      <c r="M49" s="55">
        <v>3</v>
      </c>
      <c r="N49" s="40" t="str">
        <f>IF(OR(AND(AND(E49&gt;=$AN$2,E49&lt;=$AO$2),AND(K49&gt;=$AP$2,K49&lt;$AQ$2)),AND(AND(E49&gt;=$AN$3,E49&lt;=$AO$3),AND(K49&gt;=$AP$3, K49&lt;$AQ$3)),AND(AND(E49&gt;=$AN$4),AND(K49&gt;=$AP$4,K49&lt;$AQ$4))),"Tier 1",IF(OR(AND(AND(E49&gt;=$AN$2,E49&lt;=$AO$2),AND(K49&gt;=$AQ$2)),AND(AND(E49&gt;=$AN$3,E49&lt;=$AO$3),AND(K49&gt;=$AQ$3)),AND(E49&gt;=$AN$4,K49&gt;=$AQ$4)),"Tier 2","None"))</f>
        <v>Tier 2</v>
      </c>
    </row>
    <row r="50" spans="1:14" x14ac:dyDescent="0.25">
      <c r="A50" s="2" t="s">
        <v>158</v>
      </c>
      <c r="B50" s="54" t="s">
        <v>47</v>
      </c>
      <c r="C50" s="100" t="s">
        <v>159</v>
      </c>
      <c r="D50" s="55" t="s">
        <v>11</v>
      </c>
      <c r="E50" s="3">
        <v>48</v>
      </c>
      <c r="F50" s="3" t="s">
        <v>12</v>
      </c>
      <c r="G50" s="99">
        <v>20000</v>
      </c>
      <c r="H50" s="3">
        <v>25.4</v>
      </c>
      <c r="I50" s="3">
        <v>20.5</v>
      </c>
      <c r="J50" s="3">
        <v>0.78700000000000003</v>
      </c>
      <c r="K50" s="3">
        <v>26</v>
      </c>
      <c r="L50" s="3">
        <v>1010</v>
      </c>
      <c r="M50" s="3">
        <v>3</v>
      </c>
      <c r="N50" s="40" t="str">
        <f>IF(OR(AND(AND(E50&gt;=$AN$2,E50&lt;=$AO$2),AND(K50&gt;=$AP$2,K50&lt;$AQ$2)),AND(AND(E50&gt;=$AN$3,E50&lt;=$AO$3),AND(K50&gt;=$AP$3, K50&lt;$AQ$3)),AND(AND(E50&gt;=$AN$4),AND(K50&gt;=$AP$4,K50&lt;$AQ$4))),"Tier 1",IF(OR(AND(AND(E50&gt;=$AN$2,E50&lt;=$AO$2),AND(K50&gt;=$AQ$2)),AND(AND(E50&gt;=$AN$3,E50&lt;=$AO$3),AND(K50&gt;=$AQ$3)),AND(E50&gt;=$AN$4,K50&gt;=$AQ$4)),"Tier 2","None"))</f>
        <v>Tier 2</v>
      </c>
    </row>
    <row r="51" spans="1:14" x14ac:dyDescent="0.25">
      <c r="A51" s="2" t="s">
        <v>171</v>
      </c>
      <c r="B51" s="54" t="s">
        <v>47</v>
      </c>
      <c r="C51" s="54" t="s">
        <v>172</v>
      </c>
      <c r="D51" s="55" t="s">
        <v>11</v>
      </c>
      <c r="E51" s="55">
        <v>52</v>
      </c>
      <c r="F51" s="55" t="s">
        <v>12</v>
      </c>
      <c r="G51" s="56">
        <v>23900</v>
      </c>
      <c r="H51" s="55">
        <v>23.4</v>
      </c>
      <c r="I51" s="55">
        <v>25</v>
      </c>
      <c r="J51" s="55">
        <v>1.0209999999999999</v>
      </c>
      <c r="K51" s="55">
        <v>24.5</v>
      </c>
      <c r="L51" s="55">
        <v>1050</v>
      </c>
      <c r="M51" s="55">
        <v>3</v>
      </c>
      <c r="N51" s="40" t="str">
        <f>IF(OR(AND(AND(E51&gt;=$AN$2,E51&lt;=$AO$2),AND(K51&gt;=$AP$2,K51&lt;$AQ$2)),AND(AND(E51&gt;=$AN$3,E51&lt;=$AO$3),AND(K51&gt;=$AP$3, K51&lt;$AQ$3)),AND(AND(E51&gt;=$AN$4),AND(K51&gt;=$AP$4,K51&lt;$AQ$4))),"Tier 1",IF(OR(AND(AND(E51&gt;=$AN$2,E51&lt;=$AO$2),AND(K51&gt;=$AQ$2)),AND(AND(E51&gt;=$AN$3,E51&lt;=$AO$3),AND(K51&gt;=$AQ$3)),AND(E51&gt;=$AN$4,K51&gt;=$AQ$4)),"Tier 2","None"))</f>
        <v>Tier 1</v>
      </c>
    </row>
    <row r="52" spans="1:14" x14ac:dyDescent="0.25">
      <c r="A52" s="2" t="s">
        <v>868</v>
      </c>
      <c r="B52" s="54" t="s">
        <v>47</v>
      </c>
      <c r="C52" s="54" t="s">
        <v>874</v>
      </c>
      <c r="D52" s="55" t="s">
        <v>11</v>
      </c>
      <c r="E52" s="55">
        <v>52</v>
      </c>
      <c r="F52" s="55" t="s">
        <v>12</v>
      </c>
      <c r="G52" s="56">
        <v>26800</v>
      </c>
      <c r="H52" s="55">
        <v>21.5</v>
      </c>
      <c r="I52" s="55">
        <v>30.6</v>
      </c>
      <c r="J52" s="55">
        <v>1.2450000000000001</v>
      </c>
      <c r="K52" s="55">
        <v>24.6</v>
      </c>
      <c r="L52" s="55">
        <v>1140</v>
      </c>
      <c r="M52" s="55">
        <v>3</v>
      </c>
      <c r="N52" s="40" t="str">
        <f>IF(OR(AND(AND(E52&gt;=$AN$2,E52&lt;=$AO$2),AND(K52&gt;=$AP$2,K52&lt;$AQ$2)),AND(AND(E52&gt;=$AN$3,E52&lt;=$AO$3),AND(K52&gt;=$AP$3, K52&lt;$AQ$3)),AND(AND(E52&gt;=$AN$4),AND(K52&gt;=$AP$4,K52&lt;$AQ$4))),"Tier 1",IF(OR(AND(AND(E52&gt;=$AN$2,E52&lt;=$AO$2),AND(K52&gt;=$AQ$2)),AND(AND(E52&gt;=$AN$3,E52&lt;=$AO$3),AND(K52&gt;=$AQ$3)),AND(E52&gt;=$AN$4,K52&gt;=$AQ$4)),"Tier 2","None"))</f>
        <v>Tier 1</v>
      </c>
    </row>
    <row r="53" spans="1:14" x14ac:dyDescent="0.25">
      <c r="A53" s="2" t="s">
        <v>52</v>
      </c>
      <c r="B53" s="54" t="s">
        <v>47</v>
      </c>
      <c r="C53" s="54" t="s">
        <v>53</v>
      </c>
      <c r="D53" s="55" t="s">
        <v>11</v>
      </c>
      <c r="E53" s="55">
        <v>52</v>
      </c>
      <c r="F53" s="55" t="s">
        <v>12</v>
      </c>
      <c r="G53" s="56">
        <v>23700</v>
      </c>
      <c r="H53" s="55">
        <v>24.4</v>
      </c>
      <c r="I53" s="55">
        <v>24.3</v>
      </c>
      <c r="J53" s="55">
        <v>0.97</v>
      </c>
      <c r="K53" s="55">
        <v>25</v>
      </c>
      <c r="L53" s="55">
        <v>1140</v>
      </c>
      <c r="M53" s="55">
        <v>1</v>
      </c>
      <c r="N53" s="40" t="str">
        <f>IF(OR(AND(AND(E53&gt;=$AN$2,E53&lt;=$AO$2),AND(K53&gt;=$AP$2,K53&lt;$AQ$2)),AND(AND(E53&gt;=$AN$3,E53&lt;=$AO$3),AND(K53&gt;=$AP$3, K53&lt;$AQ$3)),AND(AND(E53&gt;=$AN$4),AND(K53&gt;=$AP$4,K53&lt;$AQ$4))),"Tier 1",IF(OR(AND(AND(E53&gt;=$AN$2,E53&lt;=$AO$2),AND(K53&gt;=$AQ$2)),AND(AND(E53&gt;=$AN$3,E53&lt;=$AO$3),AND(K53&gt;=$AQ$3)),AND(E53&gt;=$AN$4,K53&gt;=$AQ$4)),"Tier 2","None"))</f>
        <v>Tier 1</v>
      </c>
    </row>
    <row r="54" spans="1:14" x14ac:dyDescent="0.25">
      <c r="A54" s="2" t="s">
        <v>162</v>
      </c>
      <c r="B54" s="54" t="s">
        <v>47</v>
      </c>
      <c r="C54" s="100" t="s">
        <v>163</v>
      </c>
      <c r="D54" s="55" t="s">
        <v>11</v>
      </c>
      <c r="E54" s="3">
        <v>52</v>
      </c>
      <c r="F54" s="3" t="s">
        <v>12</v>
      </c>
      <c r="G54" s="99">
        <v>24700</v>
      </c>
      <c r="H54" s="3">
        <v>23.8</v>
      </c>
      <c r="I54" s="3">
        <v>26.2</v>
      </c>
      <c r="J54" s="3">
        <v>1.0389999999999999</v>
      </c>
      <c r="K54" s="3">
        <v>25.2</v>
      </c>
      <c r="L54" s="3">
        <v>1150</v>
      </c>
      <c r="M54" s="3">
        <v>3</v>
      </c>
      <c r="N54" s="40" t="str">
        <f>IF(OR(AND(AND(E54&gt;=$AN$2,E54&lt;=$AO$2),AND(K54&gt;=$AP$2,K54&lt;$AQ$2)),AND(AND(E54&gt;=$AN$3,E54&lt;=$AO$3),AND(K54&gt;=$AP$3, K54&lt;$AQ$3)),AND(AND(E54&gt;=$AN$4),AND(K54&gt;=$AP$4,K54&lt;$AQ$4))),"Tier 1",IF(OR(AND(AND(E54&gt;=$AN$2,E54&lt;=$AO$2),AND(K54&gt;=$AQ$2)),AND(AND(E54&gt;=$AN$3,E54&lt;=$AO$3),AND(K54&gt;=$AQ$3)),AND(E54&gt;=$AN$4,K54&gt;=$AQ$4)),"Tier 2","None"))</f>
        <v>Tier 1</v>
      </c>
    </row>
    <row r="55" spans="1:14" x14ac:dyDescent="0.25">
      <c r="A55" s="2" t="s">
        <v>865</v>
      </c>
      <c r="B55" s="54" t="s">
        <v>47</v>
      </c>
      <c r="C55" s="54" t="s">
        <v>873</v>
      </c>
      <c r="D55" s="55" t="s">
        <v>11</v>
      </c>
      <c r="E55" s="55">
        <v>52</v>
      </c>
      <c r="F55" s="55" t="s">
        <v>12</v>
      </c>
      <c r="G55" s="56">
        <v>23700</v>
      </c>
      <c r="H55" s="55">
        <v>26.8</v>
      </c>
      <c r="I55" s="55">
        <v>23.9</v>
      </c>
      <c r="J55" s="55">
        <v>0.89100000000000001</v>
      </c>
      <c r="K55" s="55">
        <v>26.8</v>
      </c>
      <c r="L55" s="55">
        <v>1010</v>
      </c>
      <c r="M55" s="55">
        <v>1</v>
      </c>
      <c r="N55" s="40" t="str">
        <f>IF(OR(AND(AND(E55&gt;=$AN$2,E55&lt;=$AO$2),AND(K55&gt;=$AP$2,K55&lt;$AQ$2)),AND(AND(E55&gt;=$AN$3,E55&lt;=$AO$3),AND(K55&gt;=$AP$3, K55&lt;$AQ$3)),AND(AND(E55&gt;=$AN$4),AND(K55&gt;=$AP$4,K55&lt;$AQ$4))),"Tier 1",IF(OR(AND(AND(E55&gt;=$AN$2,E55&lt;=$AO$2),AND(K55&gt;=$AQ$2)),AND(AND(E55&gt;=$AN$3,E55&lt;=$AO$3),AND(K55&gt;=$AQ$3)),AND(E55&gt;=$AN$4,K55&gt;=$AQ$4)),"Tier 2","None"))</f>
        <v>Tier 2</v>
      </c>
    </row>
    <row r="56" spans="1:14" x14ac:dyDescent="0.25">
      <c r="A56" s="2" t="s">
        <v>869</v>
      </c>
      <c r="B56" s="54" t="s">
        <v>47</v>
      </c>
      <c r="C56" s="54" t="s">
        <v>875</v>
      </c>
      <c r="D56" s="55" t="s">
        <v>11</v>
      </c>
      <c r="E56" s="55">
        <v>54</v>
      </c>
      <c r="F56" s="55" t="s">
        <v>12</v>
      </c>
      <c r="G56" s="56">
        <v>26200</v>
      </c>
      <c r="H56" s="55">
        <v>25.2</v>
      </c>
      <c r="I56" s="55">
        <v>27.4</v>
      </c>
      <c r="J56" s="55">
        <v>1.04</v>
      </c>
      <c r="K56" s="55">
        <v>26.3</v>
      </c>
      <c r="L56" s="55">
        <v>1010</v>
      </c>
      <c r="M56" s="55">
        <v>3</v>
      </c>
      <c r="N56" s="40" t="str">
        <f>IF(OR(AND(AND(E56&gt;=$AN$2,E56&lt;=$AO$2),AND(K56&gt;=$AP$2,K56&lt;$AQ$2)),AND(AND(E56&gt;=$AN$3,E56&lt;=$AO$3),AND(K56&gt;=$AP$3, K56&lt;$AQ$3)),AND(AND(E56&gt;=$AN$4),AND(K56&gt;=$AP$4,K56&lt;$AQ$4))),"Tier 1",IF(OR(AND(AND(E56&gt;=$AN$2,E56&lt;=$AO$2),AND(K56&gt;=$AQ$2)),AND(AND(E56&gt;=$AN$3,E56&lt;=$AO$3),AND(K56&gt;=$AQ$3)),AND(E56&gt;=$AN$4,K56&gt;=$AQ$4)),"Tier 2","None"))</f>
        <v>Tier 2</v>
      </c>
    </row>
    <row r="57" spans="1:14" x14ac:dyDescent="0.25">
      <c r="A57" s="2" t="s">
        <v>175</v>
      </c>
      <c r="B57" s="54" t="s">
        <v>47</v>
      </c>
      <c r="C57" s="54" t="s">
        <v>176</v>
      </c>
      <c r="D57" s="55" t="s">
        <v>11</v>
      </c>
      <c r="E57" s="55">
        <v>54</v>
      </c>
      <c r="F57" s="55" t="s">
        <v>12</v>
      </c>
      <c r="G57" s="56">
        <v>26500</v>
      </c>
      <c r="H57" s="55">
        <v>25.3</v>
      </c>
      <c r="I57" s="55">
        <v>28</v>
      </c>
      <c r="J57" s="55">
        <v>1.046</v>
      </c>
      <c r="K57" s="55">
        <v>26.7</v>
      </c>
      <c r="L57" s="55">
        <v>1010</v>
      </c>
      <c r="M57" s="55">
        <v>3</v>
      </c>
      <c r="N57" s="40" t="str">
        <f>IF(OR(AND(AND(E57&gt;=$AN$2,E57&lt;=$AO$2),AND(K57&gt;=$AP$2,K57&lt;$AQ$2)),AND(AND(E57&gt;=$AN$3,E57&lt;=$AO$3),AND(K57&gt;=$AP$3, K57&lt;$AQ$3)),AND(AND(E57&gt;=$AN$4),AND(K57&gt;=$AP$4,K57&lt;$AQ$4))),"Tier 1",IF(OR(AND(AND(E57&gt;=$AN$2,E57&lt;=$AO$2),AND(K57&gt;=$AQ$2)),AND(AND(E57&gt;=$AN$3,E57&lt;=$AO$3),AND(K57&gt;=$AQ$3)),AND(E57&gt;=$AN$4,K57&gt;=$AQ$4)),"Tier 2","None"))</f>
        <v>Tier 2</v>
      </c>
    </row>
    <row r="58" spans="1:14" x14ac:dyDescent="0.25">
      <c r="A58" s="2" t="s">
        <v>180</v>
      </c>
      <c r="B58" s="54" t="s">
        <v>47</v>
      </c>
      <c r="C58" s="54" t="s">
        <v>181</v>
      </c>
      <c r="D58" s="55" t="s">
        <v>11</v>
      </c>
      <c r="E58" s="55">
        <v>54</v>
      </c>
      <c r="F58" s="55" t="s">
        <v>12</v>
      </c>
      <c r="G58" s="56">
        <v>26000</v>
      </c>
      <c r="H58" s="55">
        <v>26.9</v>
      </c>
      <c r="I58" s="55">
        <v>25.9</v>
      </c>
      <c r="J58" s="55">
        <v>0.96599999999999997</v>
      </c>
      <c r="K58" s="55">
        <v>26.8</v>
      </c>
      <c r="L58" s="55">
        <v>880</v>
      </c>
      <c r="M58" s="55">
        <v>3</v>
      </c>
      <c r="N58" s="40" t="str">
        <f>IF(OR(AND(AND(E58&gt;=$AN$2,E58&lt;=$AO$2),AND(K58&gt;=$AP$2,K58&lt;$AQ$2)),AND(AND(E58&gt;=$AN$3,E58&lt;=$AO$3),AND(K58&gt;=$AP$3, K58&lt;$AQ$3)),AND(AND(E58&gt;=$AN$4),AND(K58&gt;=$AP$4,K58&lt;$AQ$4))),"Tier 1",IF(OR(AND(AND(E58&gt;=$AN$2,E58&lt;=$AO$2),AND(K58&gt;=$AQ$2)),AND(AND(E58&gt;=$AN$3,E58&lt;=$AO$3),AND(K58&gt;=$AQ$3)),AND(E58&gt;=$AN$4,K58&gt;=$AQ$4)),"Tier 2","None"))</f>
        <v>Tier 2</v>
      </c>
    </row>
    <row r="59" spans="1:14" x14ac:dyDescent="0.25">
      <c r="A59" s="2" t="s">
        <v>177</v>
      </c>
      <c r="B59" s="54" t="s">
        <v>47</v>
      </c>
      <c r="C59" s="54" t="s">
        <v>178</v>
      </c>
      <c r="D59" s="55" t="s">
        <v>11</v>
      </c>
      <c r="E59" s="55">
        <v>54</v>
      </c>
      <c r="F59" s="55" t="s">
        <v>12</v>
      </c>
      <c r="G59" s="56">
        <v>25900</v>
      </c>
      <c r="H59" s="55">
        <v>27.4</v>
      </c>
      <c r="I59" s="55">
        <v>25.7</v>
      </c>
      <c r="J59" s="55">
        <v>0.94399999999999995</v>
      </c>
      <c r="K59" s="55">
        <v>27.2</v>
      </c>
      <c r="L59" s="55">
        <v>920</v>
      </c>
      <c r="M59" s="55">
        <v>3</v>
      </c>
      <c r="N59" s="40" t="str">
        <f>IF(OR(AND(AND(E59&gt;=$AN$2,E59&lt;=$AO$2),AND(K59&gt;=$AP$2,K59&lt;$AQ$2)),AND(AND(E59&gt;=$AN$3,E59&lt;=$AO$3),AND(K59&gt;=$AP$3, K59&lt;$AQ$3)),AND(AND(E59&gt;=$AN$4),AND(K59&gt;=$AP$4,K59&lt;$AQ$4))),"Tier 1",IF(OR(AND(AND(E59&gt;=$AN$2,E59&lt;=$AO$2),AND(K59&gt;=$AQ$2)),AND(AND(E59&gt;=$AN$3,E59&lt;=$AO$3),AND(K59&gt;=$AQ$3)),AND(E59&gt;=$AN$4,K59&gt;=$AQ$4)),"Tier 2","None"))</f>
        <v>Tier 2</v>
      </c>
    </row>
    <row r="60" spans="1:14" x14ac:dyDescent="0.25">
      <c r="A60" s="2" t="s">
        <v>55</v>
      </c>
      <c r="B60" s="54" t="s">
        <v>47</v>
      </c>
      <c r="C60" s="54" t="s">
        <v>56</v>
      </c>
      <c r="D60" s="55" t="s">
        <v>11</v>
      </c>
      <c r="E60" s="55">
        <v>54</v>
      </c>
      <c r="F60" s="55" t="s">
        <v>12</v>
      </c>
      <c r="G60" s="56">
        <v>24300</v>
      </c>
      <c r="H60" s="55">
        <v>29.1</v>
      </c>
      <c r="I60" s="55">
        <v>22.8</v>
      </c>
      <c r="J60" s="55">
        <v>0.83599999999999997</v>
      </c>
      <c r="K60" s="55">
        <v>27.3</v>
      </c>
      <c r="L60" s="55">
        <v>920</v>
      </c>
      <c r="M60" s="55">
        <v>1</v>
      </c>
      <c r="N60" s="40" t="str">
        <f>IF(OR(AND(AND(E60&gt;=$AN$2,E60&lt;=$AO$2),AND(K60&gt;=$AP$2,K60&lt;$AQ$2)),AND(AND(E60&gt;=$AN$3,E60&lt;=$AO$3),AND(K60&gt;=$AP$3, K60&lt;$AQ$3)),AND(AND(E60&gt;=$AN$4),AND(K60&gt;=$AP$4,K60&lt;$AQ$4))),"Tier 1",IF(OR(AND(AND(E60&gt;=$AN$2,E60&lt;=$AO$2),AND(K60&gt;=$AQ$2)),AND(AND(E60&gt;=$AN$3,E60&lt;=$AO$3),AND(K60&gt;=$AQ$3)),AND(E60&gt;=$AN$4,K60&gt;=$AQ$4)),"Tier 2","None"))</f>
        <v>Tier 2</v>
      </c>
    </row>
    <row r="61" spans="1:14" x14ac:dyDescent="0.25">
      <c r="A61" s="2" t="s">
        <v>58</v>
      </c>
      <c r="B61" s="54" t="s">
        <v>47</v>
      </c>
      <c r="C61" s="57" t="s">
        <v>59</v>
      </c>
      <c r="D61" s="58" t="s">
        <v>11</v>
      </c>
      <c r="E61" s="55">
        <v>54</v>
      </c>
      <c r="F61" s="58" t="s">
        <v>12</v>
      </c>
      <c r="G61" s="59">
        <v>24900</v>
      </c>
      <c r="H61" s="58">
        <v>30.9</v>
      </c>
      <c r="I61" s="58">
        <v>23.8</v>
      </c>
      <c r="J61" s="58">
        <v>0.80500000000000005</v>
      </c>
      <c r="K61" s="58">
        <v>29.6</v>
      </c>
      <c r="L61" s="58">
        <v>800</v>
      </c>
      <c r="M61" s="55">
        <v>1</v>
      </c>
      <c r="N61" s="40" t="str">
        <f>IF(OR(AND(AND(E61&gt;=$AN$2,E61&lt;=$AO$2),AND(K61&gt;=$AP$2,K61&lt;$AQ$2)),AND(AND(E61&gt;=$AN$3,E61&lt;=$AO$3),AND(K61&gt;=$AP$3, K61&lt;$AQ$3)),AND(AND(E61&gt;=$AN$4),AND(K61&gt;=$AP$4,K61&lt;$AQ$4))),"Tier 1",IF(OR(AND(AND(E61&gt;=$AN$2,E61&lt;=$AO$2),AND(K61&gt;=$AQ$2)),AND(AND(E61&gt;=$AN$3,E61&lt;=$AO$3),AND(K61&gt;=$AQ$3)),AND(E61&gt;=$AN$4,K61&gt;=$AQ$4)),"Tier 2","None"))</f>
        <v>Tier 2</v>
      </c>
    </row>
    <row r="62" spans="1:14" x14ac:dyDescent="0.25">
      <c r="A62" s="2" t="s">
        <v>115</v>
      </c>
      <c r="B62" s="54" t="s">
        <v>63</v>
      </c>
      <c r="C62" s="54" t="s">
        <v>94</v>
      </c>
      <c r="D62" s="55" t="s">
        <v>82</v>
      </c>
      <c r="E62" s="55">
        <v>36</v>
      </c>
      <c r="F62" s="55" t="s">
        <v>12</v>
      </c>
      <c r="G62" s="56">
        <v>12140</v>
      </c>
      <c r="H62" s="55">
        <v>19</v>
      </c>
      <c r="I62" s="55">
        <v>13.1</v>
      </c>
      <c r="J62" s="55">
        <v>0.64</v>
      </c>
      <c r="K62" s="55">
        <v>20.5</v>
      </c>
      <c r="L62" s="55">
        <v>1120</v>
      </c>
      <c r="M62" s="55">
        <v>3</v>
      </c>
      <c r="N62" s="40" t="str">
        <f>IF(OR(AND(AND(E62&gt;=$AN$2,E62&lt;=$AO$2),AND(K62&gt;=$AP$2,K62&lt;$AQ$2)),AND(AND(E62&gt;=$AN$3,E62&lt;=$AO$3),AND(K62&gt;=$AP$3, K62&lt;$AQ$3)),AND(AND(E62&gt;=$AN$4),AND(K62&gt;=$AP$4,K62&lt;$AQ$4))),"Tier 1",IF(OR(AND(AND(E62&gt;=$AN$2,E62&lt;=$AO$2),AND(K62&gt;=$AQ$2)),AND(AND(E62&gt;=$AN$3,E62&lt;=$AO$3),AND(K62&gt;=$AQ$3)),AND(E62&gt;=$AN$4,K62&gt;=$AQ$4)),"Tier 2","None"))</f>
        <v>Tier 1</v>
      </c>
    </row>
    <row r="63" spans="1:14" x14ac:dyDescent="0.25">
      <c r="A63" s="2" t="s">
        <v>122</v>
      </c>
      <c r="B63" s="61" t="s">
        <v>67</v>
      </c>
      <c r="C63" s="61" t="s">
        <v>123</v>
      </c>
      <c r="D63" s="55" t="s">
        <v>119</v>
      </c>
      <c r="E63" s="55">
        <v>36</v>
      </c>
      <c r="F63" s="55" t="s">
        <v>12</v>
      </c>
      <c r="G63" s="56">
        <v>9900</v>
      </c>
      <c r="H63" s="55">
        <v>30.3</v>
      </c>
      <c r="I63" s="55">
        <v>8.74</v>
      </c>
      <c r="J63" s="55">
        <v>0.32700000000000001</v>
      </c>
      <c r="K63" s="55">
        <v>26.7</v>
      </c>
      <c r="L63" s="55">
        <v>930</v>
      </c>
      <c r="M63" s="55">
        <v>3</v>
      </c>
      <c r="N63" s="40" t="str">
        <f>IF(OR(AND(AND(E63&gt;=$AN$2,E63&lt;=$AO$2),AND(K63&gt;=$AP$2,K63&lt;$AQ$2)),AND(AND(E63&gt;=$AN$3,E63&lt;=$AO$3),AND(K63&gt;=$AP$3, K63&lt;$AQ$3)),AND(AND(E63&gt;=$AN$4),AND(K63&gt;=$AP$4,K63&lt;$AQ$4))),"Tier 1",IF(OR(AND(AND(E63&gt;=$AN$2,E63&lt;=$AO$2),AND(K63&gt;=$AQ$2)),AND(AND(E63&gt;=$AN$3,E63&lt;=$AO$3),AND(K63&gt;=$AQ$3)),AND(E63&gt;=$AN$4,K63&gt;=$AQ$4)),"Tier 2","None"))</f>
        <v>Tier 2</v>
      </c>
    </row>
    <row r="64" spans="1:14" x14ac:dyDescent="0.25">
      <c r="A64" s="2" t="s">
        <v>191</v>
      </c>
      <c r="B64" s="61" t="s">
        <v>67</v>
      </c>
      <c r="C64" s="61" t="s">
        <v>192</v>
      </c>
      <c r="D64" s="55" t="s">
        <v>11</v>
      </c>
      <c r="E64" s="55">
        <v>55</v>
      </c>
      <c r="F64" s="55" t="s">
        <v>12</v>
      </c>
      <c r="G64" s="56">
        <v>24000</v>
      </c>
      <c r="H64" s="55">
        <v>27.8</v>
      </c>
      <c r="I64" s="55">
        <v>21.6</v>
      </c>
      <c r="J64" s="55">
        <v>0.86399999999999999</v>
      </c>
      <c r="K64" s="55">
        <v>25</v>
      </c>
      <c r="L64" s="55">
        <v>730</v>
      </c>
      <c r="M64" s="55">
        <v>3</v>
      </c>
      <c r="N64" s="40" t="str">
        <f>IF(OR(AND(AND(E64&gt;=$AN$2,E64&lt;=$AO$2),AND(K64&gt;=$AP$2,K64&lt;$AQ$2)),AND(AND(E64&gt;=$AN$3,E64&lt;=$AO$3),AND(K64&gt;=$AP$3, K64&lt;$AQ$3)),AND(AND(E64&gt;=$AN$4),AND(K64&gt;=$AP$4,K64&lt;$AQ$4))),"Tier 1",IF(OR(AND(AND(E64&gt;=$AN$2,E64&lt;=$AO$2),AND(K64&gt;=$AQ$2)),AND(AND(E64&gt;=$AN$3,E64&lt;=$AO$3),AND(K64&gt;=$AQ$3)),AND(E64&gt;=$AN$4,K64&gt;=$AQ$4)),"Tier 2","None"))</f>
        <v>Tier 1</v>
      </c>
    </row>
    <row r="65" spans="1:14" x14ac:dyDescent="0.25">
      <c r="A65" s="2" t="s">
        <v>194</v>
      </c>
      <c r="B65" s="61" t="s">
        <v>67</v>
      </c>
      <c r="C65" s="61" t="s">
        <v>195</v>
      </c>
      <c r="D65" s="55" t="s">
        <v>11</v>
      </c>
      <c r="E65" s="55">
        <v>55</v>
      </c>
      <c r="F65" s="55" t="s">
        <v>12</v>
      </c>
      <c r="G65" s="56">
        <v>26800</v>
      </c>
      <c r="H65" s="55">
        <v>24.1</v>
      </c>
      <c r="I65" s="55">
        <v>27.9</v>
      </c>
      <c r="J65" s="55">
        <v>1.1120000000000001</v>
      </c>
      <c r="K65" s="55">
        <v>25.1</v>
      </c>
      <c r="L65" s="55">
        <v>1050</v>
      </c>
      <c r="M65" s="55">
        <v>3</v>
      </c>
      <c r="N65" s="40" t="str">
        <f>IF(OR(AND(AND(E65&gt;=$AN$2,E65&lt;=$AO$2),AND(K65&gt;=$AP$2,K65&lt;$AQ$2)),AND(AND(E65&gt;=$AN$3,E65&lt;=$AO$3),AND(K65&gt;=$AP$3, K65&lt;$AQ$3)),AND(AND(E65&gt;=$AN$4),AND(K65&gt;=$AP$4,K65&lt;$AQ$4))),"Tier 1",IF(OR(AND(AND(E65&gt;=$AN$2,E65&lt;=$AO$2),AND(K65&gt;=$AQ$2)),AND(AND(E65&gt;=$AN$3,E65&lt;=$AO$3),AND(K65&gt;=$AQ$3)),AND(E65&gt;=$AN$4,K65&gt;=$AQ$4)),"Tier 2","None"))</f>
        <v>Tier 1</v>
      </c>
    </row>
    <row r="66" spans="1:14" x14ac:dyDescent="0.25">
      <c r="A66" s="3" t="s">
        <v>205</v>
      </c>
      <c r="B66" s="61" t="s">
        <v>67</v>
      </c>
      <c r="C66" s="61" t="s">
        <v>206</v>
      </c>
      <c r="D66" s="55" t="s">
        <v>207</v>
      </c>
      <c r="E66" s="40">
        <v>72</v>
      </c>
      <c r="F66" s="55" t="s">
        <v>12</v>
      </c>
      <c r="G66" s="56">
        <v>49402</v>
      </c>
      <c r="H66" s="55">
        <v>23.23</v>
      </c>
      <c r="I66" s="55">
        <v>53.64</v>
      </c>
      <c r="J66" s="55">
        <v>2.1259999999999999</v>
      </c>
      <c r="K66" s="55">
        <v>25.23</v>
      </c>
      <c r="L66" s="55"/>
      <c r="M66" s="55">
        <v>3</v>
      </c>
      <c r="N66" s="40" t="str">
        <f>IF(OR(AND(AND(E66&gt;=$AN$2,E66&lt;=$AO$2),AND(K66&gt;=$AP$2,K66&lt;$AQ$2)),AND(AND(E66&gt;=$AN$3,E66&lt;=$AO$3),AND(K66&gt;=$AP$3, K66&lt;$AQ$3)),AND(AND(E66&gt;=$AN$4),AND(K66&gt;=$AP$4,K66&lt;$AQ$4))),"Tier 1",IF(OR(AND(AND(E66&gt;=$AN$2,E66&lt;=$AO$2),AND(K66&gt;=$AQ$2)),AND(AND(E66&gt;=$AN$3,E66&lt;=$AO$3),AND(K66&gt;=$AQ$3)),AND(E66&gt;=$AN$4,K66&gt;=$AQ$4)),"Tier 2","None"))</f>
        <v>Tier 1</v>
      </c>
    </row>
    <row r="67" spans="1:14" x14ac:dyDescent="0.25">
      <c r="A67" s="3" t="s">
        <v>199</v>
      </c>
      <c r="B67" s="61" t="s">
        <v>67</v>
      </c>
      <c r="C67" s="61" t="s">
        <v>200</v>
      </c>
      <c r="D67" s="55" t="s">
        <v>11</v>
      </c>
      <c r="E67" s="40">
        <v>72</v>
      </c>
      <c r="F67" s="55" t="s">
        <v>12</v>
      </c>
      <c r="G67" s="56">
        <v>47703</v>
      </c>
      <c r="H67" s="55">
        <v>24.19</v>
      </c>
      <c r="I67" s="55">
        <v>50.01</v>
      </c>
      <c r="J67" s="55">
        <v>1.9710000000000001</v>
      </c>
      <c r="K67" s="55">
        <v>25.38</v>
      </c>
      <c r="L67" s="55"/>
      <c r="M67" s="55">
        <v>3</v>
      </c>
      <c r="N67" s="40" t="str">
        <f>IF(OR(AND(AND(E67&gt;=$AN$2,E67&lt;=$AO$2),AND(K67&gt;=$AP$2,K67&lt;$AQ$2)),AND(AND(E67&gt;=$AN$3,E67&lt;=$AO$3),AND(K67&gt;=$AP$3, K67&lt;$AQ$3)),AND(AND(E67&gt;=$AN$4),AND(K67&gt;=$AP$4,K67&lt;$AQ$4))),"Tier 1",IF(OR(AND(AND(E67&gt;=$AN$2,E67&lt;=$AO$2),AND(K67&gt;=$AQ$2)),AND(AND(E67&gt;=$AN$3,E67&lt;=$AO$3),AND(K67&gt;=$AQ$3)),AND(E67&gt;=$AN$4,K67&gt;=$AQ$4)),"Tier 2","None"))</f>
        <v>Tier 1</v>
      </c>
    </row>
    <row r="68" spans="1:14" x14ac:dyDescent="0.25">
      <c r="A68" s="3" t="s">
        <v>201</v>
      </c>
      <c r="B68" s="61" t="s">
        <v>67</v>
      </c>
      <c r="C68" s="61" t="s">
        <v>202</v>
      </c>
      <c r="D68" s="55" t="s">
        <v>11</v>
      </c>
      <c r="E68" s="40">
        <v>72</v>
      </c>
      <c r="F68" s="55" t="s">
        <v>12</v>
      </c>
      <c r="G68" s="56">
        <v>49267</v>
      </c>
      <c r="H68" s="55">
        <v>23.46</v>
      </c>
      <c r="I68" s="55">
        <v>53.35</v>
      </c>
      <c r="J68" s="55">
        <v>2.0990000000000002</v>
      </c>
      <c r="K68" s="55">
        <v>25.41</v>
      </c>
      <c r="L68" s="55"/>
      <c r="M68" s="55">
        <v>3</v>
      </c>
      <c r="N68" s="40" t="str">
        <f>IF(OR(AND(AND(E68&gt;=$AN$2,E68&lt;=$AO$2),AND(K68&gt;=$AP$2,K68&lt;$AQ$2)),AND(AND(E68&gt;=$AN$3,E68&lt;=$AO$3),AND(K68&gt;=$AP$3, K68&lt;$AQ$3)),AND(AND(E68&gt;=$AN$4),AND(K68&gt;=$AP$4,K68&lt;$AQ$4))),"Tier 1",IF(OR(AND(AND(E68&gt;=$AN$2,E68&lt;=$AO$2),AND(K68&gt;=$AQ$2)),AND(AND(E68&gt;=$AN$3,E68&lt;=$AO$3),AND(K68&gt;=$AQ$3)),AND(E68&gt;=$AN$4,K68&gt;=$AQ$4)),"Tier 2","None"))</f>
        <v>Tier 1</v>
      </c>
    </row>
    <row r="69" spans="1:14" x14ac:dyDescent="0.25">
      <c r="A69" s="3" t="s">
        <v>197</v>
      </c>
      <c r="B69" s="61" t="s">
        <v>67</v>
      </c>
      <c r="C69" s="61" t="s">
        <v>198</v>
      </c>
      <c r="D69" s="55" t="s">
        <v>11</v>
      </c>
      <c r="E69" s="40">
        <v>72</v>
      </c>
      <c r="F69" s="55" t="s">
        <v>12</v>
      </c>
      <c r="G69" s="56">
        <v>48614</v>
      </c>
      <c r="H69" s="55">
        <v>24.38</v>
      </c>
      <c r="I69" s="55">
        <v>51.95</v>
      </c>
      <c r="J69" s="55">
        <v>1.994</v>
      </c>
      <c r="K69" s="55">
        <v>26.05</v>
      </c>
      <c r="L69" s="55"/>
      <c r="M69" s="55">
        <v>3</v>
      </c>
      <c r="N69" s="40" t="str">
        <f>IF(OR(AND(AND(E69&gt;=$AN$2,E69&lt;=$AO$2),AND(K69&gt;=$AP$2,K69&lt;$AQ$2)),AND(AND(E69&gt;=$AN$3,E69&lt;=$AO$3),AND(K69&gt;=$AP$3, K69&lt;$AQ$3)),AND(AND(E69&gt;=$AN$4),AND(K69&gt;=$AP$4,K69&lt;$AQ$4))),"Tier 1",IF(OR(AND(AND(E69&gt;=$AN$2,E69&lt;=$AO$2),AND(K69&gt;=$AQ$2)),AND(AND(E69&gt;=$AN$3,E69&lt;=$AO$3),AND(K69&gt;=$AQ$3)),AND(E69&gt;=$AN$4,K69&gt;=$AQ$4)),"Tier 2","None"))</f>
        <v>Tier 2</v>
      </c>
    </row>
    <row r="70" spans="1:14" x14ac:dyDescent="0.25">
      <c r="A70" s="3" t="s">
        <v>213</v>
      </c>
      <c r="B70" s="54" t="s">
        <v>91</v>
      </c>
      <c r="C70" s="102" t="s">
        <v>214</v>
      </c>
      <c r="D70" s="3" t="s">
        <v>11</v>
      </c>
      <c r="E70" s="55">
        <v>36</v>
      </c>
      <c r="F70" s="55" t="s">
        <v>12</v>
      </c>
      <c r="G70" s="56">
        <v>10100</v>
      </c>
      <c r="H70" s="55">
        <v>24</v>
      </c>
      <c r="I70" s="55">
        <v>8.98</v>
      </c>
      <c r="J70" s="55">
        <v>0.42</v>
      </c>
      <c r="K70" s="55">
        <v>21.4</v>
      </c>
      <c r="L70" s="55">
        <v>910</v>
      </c>
      <c r="M70" s="55">
        <v>1</v>
      </c>
      <c r="N70" s="40" t="str">
        <f>IF(OR(AND(AND(E70&gt;=$AN$2,E70&lt;=$AO$2),AND(K70&gt;=$AP$2,K70&lt;$AQ$2)),AND(AND(E70&gt;=$AN$3,E70&lt;=$AO$3),AND(K70&gt;=$AP$3, K70&lt;$AQ$3)),AND(AND(E70&gt;=$AN$4),AND(K70&gt;=$AP$4,K70&lt;$AQ$4))),"Tier 1",IF(OR(AND(AND(E70&gt;=$AN$2,E70&lt;=$AO$2),AND(K70&gt;=$AQ$2)),AND(AND(E70&gt;=$AN$3,E70&lt;=$AO$3),AND(K70&gt;=$AQ$3)),AND(E70&gt;=$AN$4,K70&gt;=$AQ$4)),"Tier 2","None"))</f>
        <v>Tier 2</v>
      </c>
    </row>
    <row r="71" spans="1:14" x14ac:dyDescent="0.25">
      <c r="A71" s="2" t="s">
        <v>120</v>
      </c>
      <c r="B71" s="54" t="s">
        <v>91</v>
      </c>
      <c r="C71" s="100" t="s">
        <v>121</v>
      </c>
      <c r="D71" s="3" t="s">
        <v>119</v>
      </c>
      <c r="E71" s="55">
        <v>36</v>
      </c>
      <c r="F71" s="55" t="s">
        <v>12</v>
      </c>
      <c r="G71" s="56">
        <v>10570</v>
      </c>
      <c r="H71" s="55">
        <v>26.8</v>
      </c>
      <c r="I71" s="55">
        <v>9.8699999999999992</v>
      </c>
      <c r="J71" s="55">
        <v>0.39500000000000002</v>
      </c>
      <c r="K71" s="55">
        <v>25</v>
      </c>
      <c r="L71" s="55">
        <v>1000</v>
      </c>
      <c r="M71" s="55">
        <v>3</v>
      </c>
      <c r="N71" s="40" t="str">
        <f>IF(OR(AND(AND(E71&gt;=$AN$2,E71&lt;=$AO$2),AND(K71&gt;=$AP$2,K71&lt;$AQ$2)),AND(AND(E71&gt;=$AN$3,E71&lt;=$AO$3),AND(K71&gt;=$AP$3, K71&lt;$AQ$3)),AND(AND(E71&gt;=$AN$4),AND(K71&gt;=$AP$4,K71&lt;$AQ$4))),"Tier 1",IF(OR(AND(AND(E71&gt;=$AN$2,E71&lt;=$AO$2),AND(K71&gt;=$AQ$2)),AND(AND(E71&gt;=$AN$3,E71&lt;=$AO$3),AND(K71&gt;=$AQ$3)),AND(E71&gt;=$AN$4,K71&gt;=$AQ$4)),"Tier 2","None"))</f>
        <v>Tier 2</v>
      </c>
    </row>
    <row r="72" spans="1:14" x14ac:dyDescent="0.25">
      <c r="A72" s="2" t="s">
        <v>116</v>
      </c>
      <c r="B72" s="54" t="s">
        <v>91</v>
      </c>
      <c r="C72" s="100" t="s">
        <v>117</v>
      </c>
      <c r="D72" s="3" t="s">
        <v>92</v>
      </c>
      <c r="E72" s="55">
        <v>50</v>
      </c>
      <c r="F72" s="55" t="s">
        <v>12</v>
      </c>
      <c r="G72" s="56">
        <v>25523</v>
      </c>
      <c r="H72" s="55">
        <v>20.76</v>
      </c>
      <c r="I72" s="65">
        <v>29.861999999999998</v>
      </c>
      <c r="J72" s="66">
        <v>1.2296</v>
      </c>
      <c r="K72" s="55">
        <v>24.3</v>
      </c>
      <c r="L72" s="61"/>
      <c r="M72" s="55">
        <v>3</v>
      </c>
      <c r="N72" s="40" t="str">
        <f>IF(OR(AND(AND(E72&gt;=$AN$2,E72&lt;=$AO$2),AND(K72&gt;=$AP$2,K72&lt;$AQ$2)),AND(AND(E72&gt;=$AN$3,E72&lt;=$AO$3),AND(K72&gt;=$AP$3, K72&lt;$AQ$3)),AND(AND(E72&gt;=$AN$4),AND(K72&gt;=$AP$4,K72&lt;$AQ$4))),"Tier 1",IF(OR(AND(AND(E72&gt;=$AN$2,E72&lt;=$AO$2),AND(K72&gt;=$AQ$2)),AND(AND(E72&gt;=$AN$3,E72&lt;=$AO$3),AND(K72&gt;=$AQ$3)),AND(E72&gt;=$AN$4,K72&gt;=$AQ$4)),"Tier 2","None"))</f>
        <v>Tier 1</v>
      </c>
    </row>
    <row r="73" spans="1:14" x14ac:dyDescent="0.25">
      <c r="A73" s="101"/>
      <c r="B73" s="54" t="s">
        <v>91</v>
      </c>
      <c r="C73" s="100" t="s">
        <v>838</v>
      </c>
      <c r="D73" s="3"/>
      <c r="E73" s="55">
        <v>55</v>
      </c>
      <c r="F73" s="55"/>
      <c r="G73" s="56"/>
      <c r="H73" s="55"/>
      <c r="I73" s="55"/>
      <c r="J73" s="55"/>
      <c r="K73" s="55">
        <v>38.799999999999997</v>
      </c>
      <c r="L73" s="55"/>
      <c r="M73" s="55">
        <v>3</v>
      </c>
      <c r="N73" s="40" t="str">
        <f>IF(OR(AND(AND(E73&gt;=$AN$2,E73&lt;=$AO$2),AND(K73&gt;=$AP$2,K73&lt;$AQ$2)),AND(AND(E73&gt;=$AN$3,E73&lt;=$AO$3),AND(K73&gt;=$AP$3, K73&lt;$AQ$3)),AND(AND(E73&gt;=$AN$4),AND(K73&gt;=$AP$4,K73&lt;$AQ$4))),"Tier 1",IF(OR(AND(AND(E73&gt;=$AN$2,E73&lt;=$AO$2),AND(K73&gt;=$AQ$2)),AND(AND(E73&gt;=$AN$3,E73&lt;=$AO$3),AND(K73&gt;=$AQ$3)),AND(E73&gt;=$AN$4,K73&gt;=$AQ$4)),"Tier 2","None"))</f>
        <v>Tier 2</v>
      </c>
    </row>
    <row r="74" spans="1:14" x14ac:dyDescent="0.25">
      <c r="A74" s="3" t="s">
        <v>762</v>
      </c>
      <c r="B74" s="61" t="s">
        <v>91</v>
      </c>
      <c r="C74" s="102" t="s">
        <v>839</v>
      </c>
      <c r="D74" s="3" t="s">
        <v>11</v>
      </c>
      <c r="E74" s="40">
        <v>72</v>
      </c>
      <c r="F74" s="55" t="s">
        <v>12</v>
      </c>
      <c r="G74" s="56">
        <v>48645</v>
      </c>
      <c r="H74" s="55">
        <v>22.63</v>
      </c>
      <c r="I74" s="55">
        <v>53.9</v>
      </c>
      <c r="J74" s="55">
        <v>2.15</v>
      </c>
      <c r="K74" s="55">
        <v>25</v>
      </c>
      <c r="L74" s="55"/>
      <c r="M74" s="55">
        <v>3</v>
      </c>
      <c r="N74" s="40" t="str">
        <f>IF(OR(AND(AND(E74&gt;=$AN$2,E74&lt;=$AO$2),AND(K74&gt;=$AP$2,K74&lt;$AQ$2)),AND(AND(E74&gt;=$AN$3,E74&lt;=$AO$3),AND(K74&gt;=$AP$3, K74&lt;$AQ$3)),AND(AND(E74&gt;=$AN$4),AND(K74&gt;=$AP$4,K74&lt;$AQ$4))),"Tier 1",IF(OR(AND(AND(E74&gt;=$AN$2,E74&lt;=$AO$2),AND(K74&gt;=$AQ$2)),AND(AND(E74&gt;=$AN$3,E74&lt;=$AO$3),AND(K74&gt;=$AQ$3)),AND(E74&gt;=$AN$4,K74&gt;=$AQ$4)),"Tier 2","None"))</f>
        <v>Tier 1</v>
      </c>
    </row>
    <row r="75" spans="1:14" x14ac:dyDescent="0.25">
      <c r="A75" s="3" t="s">
        <v>69</v>
      </c>
      <c r="B75" s="62" t="s">
        <v>70</v>
      </c>
      <c r="C75" s="100" t="s">
        <v>71</v>
      </c>
      <c r="D75" s="3" t="s">
        <v>11</v>
      </c>
      <c r="E75" s="55">
        <v>55</v>
      </c>
      <c r="F75" s="55" t="s">
        <v>12</v>
      </c>
      <c r="G75" s="56">
        <v>28100</v>
      </c>
      <c r="H75" s="55">
        <v>24.3</v>
      </c>
      <c r="I75" s="55">
        <v>29.1</v>
      </c>
      <c r="J75" s="55">
        <v>1.157</v>
      </c>
      <c r="K75" s="55">
        <v>25.2</v>
      </c>
      <c r="L75" s="55">
        <v>980</v>
      </c>
      <c r="M75" s="55">
        <v>1</v>
      </c>
      <c r="N75" s="40" t="str">
        <f>IF(OR(AND(AND(E75&gt;=$AN$2,E75&lt;=$AO$2),AND(K75&gt;=$AP$2,K75&lt;$AQ$2)),AND(AND(E75&gt;=$AN$3,E75&lt;=$AO$3),AND(K75&gt;=$AP$3, K75&lt;$AQ$3)),AND(AND(E75&gt;=$AN$4),AND(K75&gt;=$AP$4,K75&lt;$AQ$4))),"Tier 1",IF(OR(AND(AND(E75&gt;=$AN$2,E75&lt;=$AO$2),AND(K75&gt;=$AQ$2)),AND(AND(E75&gt;=$AN$3,E75&lt;=$AO$3),AND(K75&gt;=$AQ$3)),AND(E75&gt;=$AN$4,K75&gt;=$AQ$4)),"Tier 2","None"))</f>
        <v>Tier 1</v>
      </c>
    </row>
    <row r="76" spans="1:14" x14ac:dyDescent="0.25">
      <c r="A76" s="2" t="s">
        <v>13</v>
      </c>
      <c r="B76" s="54"/>
      <c r="C76" s="57"/>
      <c r="D76" s="58" t="s">
        <v>11</v>
      </c>
      <c r="E76" s="58"/>
      <c r="F76" s="58" t="s">
        <v>12</v>
      </c>
      <c r="G76" s="59">
        <v>20500</v>
      </c>
      <c r="H76" s="58">
        <v>26.5</v>
      </c>
      <c r="I76" s="58">
        <v>18</v>
      </c>
      <c r="J76" s="58">
        <v>0.77100000000000002</v>
      </c>
      <c r="K76" s="58"/>
      <c r="L76" s="58">
        <v>760</v>
      </c>
      <c r="M76" s="55"/>
      <c r="N76" s="40"/>
    </row>
    <row r="77" spans="1:14" x14ac:dyDescent="0.25">
      <c r="A77" s="2" t="s">
        <v>124</v>
      </c>
      <c r="B77" s="54"/>
      <c r="C77" s="57"/>
      <c r="D77" s="58" t="s">
        <v>11</v>
      </c>
      <c r="E77" s="58"/>
      <c r="F77" s="58" t="s">
        <v>12</v>
      </c>
      <c r="G77" s="59">
        <v>21900</v>
      </c>
      <c r="H77" s="58">
        <v>25</v>
      </c>
      <c r="I77" s="58">
        <v>20.6</v>
      </c>
      <c r="J77" s="58">
        <v>0.877</v>
      </c>
      <c r="K77" s="58"/>
      <c r="L77" s="58">
        <v>860</v>
      </c>
      <c r="M77" s="55"/>
      <c r="N77" s="40"/>
    </row>
    <row r="78" spans="1:14" x14ac:dyDescent="0.25">
      <c r="A78" s="2" t="s">
        <v>812</v>
      </c>
      <c r="B78" s="54"/>
      <c r="C78" s="54"/>
      <c r="D78" s="55" t="s">
        <v>11</v>
      </c>
      <c r="E78" s="58"/>
      <c r="F78" s="55" t="s">
        <v>12</v>
      </c>
      <c r="G78" s="56">
        <v>22400</v>
      </c>
      <c r="H78" s="55">
        <v>26.3</v>
      </c>
      <c r="I78" s="55">
        <v>20.3</v>
      </c>
      <c r="J78" s="55">
        <v>0.85199999999999998</v>
      </c>
      <c r="K78" s="55"/>
      <c r="L78" s="55">
        <v>720</v>
      </c>
      <c r="M78" s="55"/>
      <c r="N78" s="40"/>
    </row>
    <row r="79" spans="1:14" x14ac:dyDescent="0.25">
      <c r="A79" s="2" t="s">
        <v>814</v>
      </c>
      <c r="B79" s="54"/>
      <c r="C79" s="54"/>
      <c r="D79" s="55" t="s">
        <v>11</v>
      </c>
      <c r="E79" s="55"/>
      <c r="F79" s="55" t="s">
        <v>12</v>
      </c>
      <c r="G79" s="56">
        <v>24500</v>
      </c>
      <c r="H79" s="55">
        <v>22.8</v>
      </c>
      <c r="I79" s="55">
        <v>24.9</v>
      </c>
      <c r="J79" s="55">
        <v>1.0740000000000001</v>
      </c>
      <c r="K79" s="55"/>
      <c r="L79" s="55">
        <v>840</v>
      </c>
      <c r="M79" s="55"/>
      <c r="N79" s="40"/>
    </row>
    <row r="80" spans="1:14" x14ac:dyDescent="0.25">
      <c r="A80" s="2" t="s">
        <v>22</v>
      </c>
      <c r="B80" s="54"/>
      <c r="C80" s="54"/>
      <c r="D80" s="55" t="s">
        <v>11</v>
      </c>
      <c r="E80" s="55"/>
      <c r="F80" s="55" t="s">
        <v>12</v>
      </c>
      <c r="G80" s="56">
        <v>28300</v>
      </c>
      <c r="H80" s="55">
        <v>22.4</v>
      </c>
      <c r="I80" s="55">
        <v>29.8</v>
      </c>
      <c r="J80" s="55">
        <v>1.266</v>
      </c>
      <c r="K80" s="55"/>
      <c r="L80" s="55">
        <v>850</v>
      </c>
      <c r="M80" s="55"/>
      <c r="N80" s="40"/>
    </row>
    <row r="81" spans="1:14" x14ac:dyDescent="0.25">
      <c r="A81" s="2" t="s">
        <v>25</v>
      </c>
      <c r="B81" s="54"/>
      <c r="C81" s="54"/>
      <c r="D81" s="55" t="s">
        <v>11</v>
      </c>
      <c r="E81" s="55"/>
      <c r="F81" s="55" t="s">
        <v>12</v>
      </c>
      <c r="G81" s="56">
        <v>26600</v>
      </c>
      <c r="H81" s="55">
        <v>24.8</v>
      </c>
      <c r="I81" s="55">
        <v>26.3</v>
      </c>
      <c r="J81" s="55">
        <v>1.071</v>
      </c>
      <c r="K81" s="55"/>
      <c r="L81" s="55">
        <v>850</v>
      </c>
      <c r="M81" s="55"/>
      <c r="N81" s="40"/>
    </row>
    <row r="82" spans="1:14" x14ac:dyDescent="0.25">
      <c r="A82" s="2" t="s">
        <v>17</v>
      </c>
      <c r="B82" s="54"/>
      <c r="C82" s="54"/>
      <c r="D82" s="55" t="s">
        <v>11</v>
      </c>
      <c r="E82" s="55"/>
      <c r="F82" s="55" t="s">
        <v>12</v>
      </c>
      <c r="G82" s="56">
        <v>27400</v>
      </c>
      <c r="H82" s="55">
        <v>23.3</v>
      </c>
      <c r="I82" s="55">
        <v>27.8</v>
      </c>
      <c r="J82" s="55">
        <v>1.177</v>
      </c>
      <c r="K82" s="55"/>
      <c r="L82" s="55">
        <v>790</v>
      </c>
      <c r="M82" s="55"/>
      <c r="N82" s="40"/>
    </row>
    <row r="83" spans="1:14" x14ac:dyDescent="0.25">
      <c r="A83" s="2" t="s">
        <v>14</v>
      </c>
      <c r="B83" s="54"/>
      <c r="C83" s="54"/>
      <c r="D83" s="55" t="s">
        <v>11</v>
      </c>
      <c r="E83" s="55"/>
      <c r="F83" s="55" t="s">
        <v>12</v>
      </c>
      <c r="G83" s="56">
        <v>25400</v>
      </c>
      <c r="H83" s="55">
        <v>25.5</v>
      </c>
      <c r="I83" s="55">
        <v>23.9</v>
      </c>
      <c r="J83" s="55">
        <v>0.996</v>
      </c>
      <c r="K83" s="55"/>
      <c r="L83" s="55">
        <v>760</v>
      </c>
      <c r="M83" s="55"/>
      <c r="N83" s="40"/>
    </row>
    <row r="84" spans="1:14" x14ac:dyDescent="0.25">
      <c r="A84" s="2" t="s">
        <v>76</v>
      </c>
      <c r="B84" s="54"/>
      <c r="C84" s="54"/>
      <c r="D84" s="55" t="s">
        <v>11</v>
      </c>
      <c r="E84" s="55"/>
      <c r="F84" s="55" t="s">
        <v>12</v>
      </c>
      <c r="G84" s="56">
        <v>16260</v>
      </c>
      <c r="H84" s="55">
        <v>14.5</v>
      </c>
      <c r="I84" s="55">
        <v>21.8</v>
      </c>
      <c r="J84" s="55">
        <v>1.1240000000000001</v>
      </c>
      <c r="K84" s="55"/>
      <c r="L84" s="55">
        <v>1260</v>
      </c>
      <c r="M84" s="55"/>
      <c r="N84" s="40"/>
    </row>
    <row r="85" spans="1:14" x14ac:dyDescent="0.25">
      <c r="A85" s="2" t="s">
        <v>819</v>
      </c>
      <c r="B85" s="54"/>
      <c r="C85" s="54"/>
      <c r="D85" s="55" t="s">
        <v>11</v>
      </c>
      <c r="E85" s="55"/>
      <c r="F85" s="55" t="s">
        <v>12</v>
      </c>
      <c r="G85" s="56">
        <v>21300</v>
      </c>
      <c r="H85" s="55">
        <v>27.7</v>
      </c>
      <c r="I85" s="55">
        <v>18.5</v>
      </c>
      <c r="J85" s="55">
        <v>0.77</v>
      </c>
      <c r="K85" s="55"/>
      <c r="L85" s="55">
        <v>670</v>
      </c>
      <c r="M85" s="55"/>
      <c r="N85" s="40"/>
    </row>
    <row r="86" spans="1:14" x14ac:dyDescent="0.25">
      <c r="A86" s="2" t="s">
        <v>820</v>
      </c>
      <c r="B86" s="54"/>
      <c r="C86" s="54"/>
      <c r="D86" s="55" t="s">
        <v>11</v>
      </c>
      <c r="E86" s="55"/>
      <c r="F86" s="55" t="s">
        <v>12</v>
      </c>
      <c r="G86" s="56">
        <v>24400</v>
      </c>
      <c r="H86" s="55">
        <v>23.4</v>
      </c>
      <c r="I86" s="55">
        <v>24.3</v>
      </c>
      <c r="J86" s="55">
        <v>1.044</v>
      </c>
      <c r="K86" s="55"/>
      <c r="L86" s="55">
        <v>790</v>
      </c>
      <c r="M86" s="55"/>
      <c r="N86" s="40"/>
    </row>
    <row r="87" spans="1:14" x14ac:dyDescent="0.25">
      <c r="A87" s="2" t="s">
        <v>821</v>
      </c>
      <c r="B87" s="54"/>
      <c r="C87" s="54"/>
      <c r="D87" s="55" t="s">
        <v>11</v>
      </c>
      <c r="E87" s="55"/>
      <c r="F87" s="55" t="s">
        <v>12</v>
      </c>
      <c r="G87" s="56">
        <v>23900</v>
      </c>
      <c r="H87" s="55">
        <v>24.1</v>
      </c>
      <c r="I87" s="55">
        <v>23</v>
      </c>
      <c r="J87" s="55">
        <v>0.99299999999999999</v>
      </c>
      <c r="K87" s="55"/>
      <c r="L87" s="55">
        <v>750</v>
      </c>
      <c r="M87" s="55"/>
      <c r="N87" s="40"/>
    </row>
    <row r="88" spans="1:14" x14ac:dyDescent="0.25">
      <c r="A88" s="2" t="s">
        <v>827</v>
      </c>
      <c r="B88" s="54"/>
      <c r="C88" s="54"/>
      <c r="D88" s="55" t="s">
        <v>11</v>
      </c>
      <c r="E88" s="55"/>
      <c r="F88" s="55" t="s">
        <v>12</v>
      </c>
      <c r="G88" s="56">
        <v>24400</v>
      </c>
      <c r="H88" s="55">
        <v>23.7</v>
      </c>
      <c r="I88" s="55">
        <v>24.5</v>
      </c>
      <c r="J88" s="55">
        <v>1.03</v>
      </c>
      <c r="K88" s="55"/>
      <c r="L88" s="55">
        <v>950</v>
      </c>
      <c r="M88" s="55"/>
      <c r="N88" s="40"/>
    </row>
    <row r="89" spans="1:14" x14ac:dyDescent="0.25">
      <c r="A89" s="105" t="s">
        <v>834</v>
      </c>
      <c r="B89" s="54"/>
      <c r="C89" s="54"/>
      <c r="D89" s="55" t="s">
        <v>11</v>
      </c>
      <c r="E89" s="55"/>
      <c r="F89" s="55" t="s">
        <v>12</v>
      </c>
      <c r="G89" s="56">
        <v>26200</v>
      </c>
      <c r="H89" s="55">
        <v>24.1</v>
      </c>
      <c r="I89" s="55">
        <v>25.6</v>
      </c>
      <c r="J89" s="55">
        <v>1.089</v>
      </c>
      <c r="K89" s="55"/>
      <c r="L89" s="55">
        <v>760</v>
      </c>
      <c r="M89" s="55"/>
      <c r="N89" s="40"/>
    </row>
    <row r="90" spans="1:14" x14ac:dyDescent="0.25">
      <c r="A90" s="105" t="s">
        <v>835</v>
      </c>
      <c r="B90" s="54"/>
      <c r="C90" s="54"/>
      <c r="D90" s="55" t="s">
        <v>11</v>
      </c>
      <c r="E90" s="55"/>
      <c r="F90" s="55" t="s">
        <v>12</v>
      </c>
      <c r="G90" s="56">
        <v>28600</v>
      </c>
      <c r="H90" s="55">
        <v>22.9</v>
      </c>
      <c r="I90" s="55">
        <v>30.4</v>
      </c>
      <c r="J90" s="55">
        <v>1.2470000000000001</v>
      </c>
      <c r="K90" s="55"/>
      <c r="L90" s="55">
        <v>930</v>
      </c>
      <c r="M90" s="55"/>
      <c r="N90" s="40"/>
    </row>
    <row r="91" spans="1:14" x14ac:dyDescent="0.25">
      <c r="A91" s="2" t="s">
        <v>837</v>
      </c>
      <c r="B91" s="54"/>
      <c r="C91" s="54"/>
      <c r="D91" s="55" t="s">
        <v>11</v>
      </c>
      <c r="E91" s="55"/>
      <c r="F91" s="55" t="s">
        <v>12</v>
      </c>
      <c r="G91" s="56">
        <v>13730</v>
      </c>
      <c r="H91" s="55">
        <v>17.100000000000001</v>
      </c>
      <c r="I91" s="55">
        <v>15.5</v>
      </c>
      <c r="J91" s="55">
        <v>0.80100000000000005</v>
      </c>
      <c r="K91" s="55"/>
      <c r="L91" s="55">
        <v>1120</v>
      </c>
      <c r="M91" s="55"/>
      <c r="N91" s="40"/>
    </row>
    <row r="92" spans="1:14" x14ac:dyDescent="0.25">
      <c r="A92" s="2" t="s">
        <v>128</v>
      </c>
      <c r="B92" s="54"/>
      <c r="C92" s="54"/>
      <c r="D92" s="55" t="s">
        <v>11</v>
      </c>
      <c r="E92" s="55"/>
      <c r="F92" s="55" t="s">
        <v>12</v>
      </c>
      <c r="G92" s="56">
        <v>22900</v>
      </c>
      <c r="H92" s="55">
        <v>26.3</v>
      </c>
      <c r="I92" s="55">
        <v>20.32</v>
      </c>
      <c r="J92" s="55">
        <v>0.871</v>
      </c>
      <c r="K92" s="55"/>
      <c r="L92" s="55">
        <v>890</v>
      </c>
      <c r="M92" s="55"/>
      <c r="N92" s="40"/>
    </row>
    <row r="93" spans="1:14" x14ac:dyDescent="0.25">
      <c r="A93" s="2" t="s">
        <v>26</v>
      </c>
      <c r="B93" s="54"/>
      <c r="C93" s="54"/>
      <c r="D93" s="55" t="s">
        <v>11</v>
      </c>
      <c r="E93" s="55"/>
      <c r="F93" s="55" t="s">
        <v>12</v>
      </c>
      <c r="G93" s="56">
        <v>26700</v>
      </c>
      <c r="H93" s="55">
        <v>20.7</v>
      </c>
      <c r="I93" s="55">
        <v>29.9</v>
      </c>
      <c r="J93" s="55">
        <v>1.2929999999999999</v>
      </c>
      <c r="K93" s="55"/>
      <c r="L93" s="55">
        <v>1030</v>
      </c>
      <c r="M93" s="55"/>
      <c r="N93" s="40"/>
    </row>
    <row r="94" spans="1:14" x14ac:dyDescent="0.25">
      <c r="A94" s="2" t="s">
        <v>129</v>
      </c>
      <c r="B94" s="54"/>
      <c r="C94" s="54"/>
      <c r="D94" s="55" t="s">
        <v>11</v>
      </c>
      <c r="E94" s="55"/>
      <c r="F94" s="55" t="s">
        <v>12</v>
      </c>
      <c r="G94" s="56">
        <v>25000</v>
      </c>
      <c r="H94" s="55">
        <v>22.4</v>
      </c>
      <c r="I94" s="55">
        <v>26.3</v>
      </c>
      <c r="J94" s="55">
        <v>1.1180000000000001</v>
      </c>
      <c r="K94" s="55"/>
      <c r="L94" s="55">
        <v>930</v>
      </c>
      <c r="M94" s="55"/>
      <c r="N94" s="40"/>
    </row>
    <row r="95" spans="1:14" x14ac:dyDescent="0.25">
      <c r="A95" s="2" t="s">
        <v>133</v>
      </c>
      <c r="B95" s="54"/>
      <c r="C95" s="54"/>
      <c r="D95" s="55" t="s">
        <v>11</v>
      </c>
      <c r="E95" s="55"/>
      <c r="F95" s="55" t="s">
        <v>12</v>
      </c>
      <c r="G95" s="56">
        <v>22900</v>
      </c>
      <c r="H95" s="55">
        <v>24.5</v>
      </c>
      <c r="I95" s="55">
        <v>22.1</v>
      </c>
      <c r="J95" s="55">
        <v>0.93700000000000006</v>
      </c>
      <c r="K95" s="55"/>
      <c r="L95" s="55">
        <v>860</v>
      </c>
      <c r="M95" s="55"/>
      <c r="N95" s="40"/>
    </row>
    <row r="96" spans="1:14" x14ac:dyDescent="0.25">
      <c r="A96" s="2" t="s">
        <v>77</v>
      </c>
      <c r="B96" s="54"/>
      <c r="C96" s="54"/>
      <c r="D96" s="55" t="s">
        <v>11</v>
      </c>
      <c r="E96" s="55"/>
      <c r="F96" s="55" t="s">
        <v>12</v>
      </c>
      <c r="G96" s="56">
        <v>10000</v>
      </c>
      <c r="H96" s="55">
        <v>21.4</v>
      </c>
      <c r="I96" s="55">
        <v>8.7799999999999994</v>
      </c>
      <c r="J96" s="55">
        <v>0.46800000000000003</v>
      </c>
      <c r="K96" s="55"/>
      <c r="L96" s="55">
        <v>680</v>
      </c>
      <c r="M96" s="55"/>
      <c r="N96" s="40"/>
    </row>
    <row r="97" spans="1:14" x14ac:dyDescent="0.25">
      <c r="A97" s="2" t="s">
        <v>78</v>
      </c>
      <c r="B97" s="54"/>
      <c r="C97" s="54"/>
      <c r="D97" s="55" t="s">
        <v>11</v>
      </c>
      <c r="E97" s="55"/>
      <c r="F97" s="55" t="s">
        <v>12</v>
      </c>
      <c r="G97" s="56">
        <v>10430</v>
      </c>
      <c r="H97" s="55">
        <v>21</v>
      </c>
      <c r="I97" s="55">
        <v>9.36</v>
      </c>
      <c r="J97" s="55">
        <v>0.497</v>
      </c>
      <c r="K97" s="55"/>
      <c r="L97" s="55">
        <v>780</v>
      </c>
      <c r="M97" s="55"/>
      <c r="N97" s="40"/>
    </row>
    <row r="98" spans="1:14" x14ac:dyDescent="0.25">
      <c r="A98" s="2" t="s">
        <v>79</v>
      </c>
      <c r="B98" s="54"/>
      <c r="C98" s="54"/>
      <c r="D98" s="55" t="s">
        <v>11</v>
      </c>
      <c r="E98" s="55"/>
      <c r="F98" s="55" t="s">
        <v>12</v>
      </c>
      <c r="G98" s="56">
        <v>10740</v>
      </c>
      <c r="H98" s="55">
        <v>20.9</v>
      </c>
      <c r="I98" s="55">
        <v>10.1</v>
      </c>
      <c r="J98" s="55">
        <v>0.51400000000000001</v>
      </c>
      <c r="K98" s="55"/>
      <c r="L98" s="55">
        <v>800</v>
      </c>
      <c r="M98" s="55"/>
      <c r="N98" s="40"/>
    </row>
    <row r="99" spans="1:14" x14ac:dyDescent="0.25">
      <c r="A99" s="2" t="s">
        <v>100</v>
      </c>
      <c r="B99" s="60"/>
      <c r="C99" s="54"/>
      <c r="D99" s="55" t="s">
        <v>82</v>
      </c>
      <c r="E99" s="55"/>
      <c r="F99" s="55" t="s">
        <v>99</v>
      </c>
      <c r="G99" s="56">
        <v>10320</v>
      </c>
      <c r="H99" s="55">
        <v>21</v>
      </c>
      <c r="I99" s="55">
        <v>9.68</v>
      </c>
      <c r="J99" s="55">
        <v>0.49099999999999999</v>
      </c>
      <c r="K99" s="55"/>
      <c r="L99" s="55">
        <v>880</v>
      </c>
      <c r="M99" s="55"/>
      <c r="N99" s="40"/>
    </row>
    <row r="100" spans="1:14" x14ac:dyDescent="0.25">
      <c r="A100" s="2" t="s">
        <v>103</v>
      </c>
      <c r="B100" s="60"/>
      <c r="C100" s="54"/>
      <c r="D100" s="55" t="s">
        <v>11</v>
      </c>
      <c r="E100" s="55"/>
      <c r="F100" s="55" t="s">
        <v>12</v>
      </c>
      <c r="G100" s="56">
        <v>13170</v>
      </c>
      <c r="H100" s="55">
        <v>17.2</v>
      </c>
      <c r="I100" s="55">
        <v>15.1</v>
      </c>
      <c r="J100" s="55">
        <v>0.76700000000000002</v>
      </c>
      <c r="K100" s="55"/>
      <c r="L100" s="55">
        <v>900</v>
      </c>
      <c r="M100" s="55"/>
      <c r="N100" s="40"/>
    </row>
    <row r="101" spans="1:14" x14ac:dyDescent="0.25">
      <c r="A101" s="2" t="s">
        <v>104</v>
      </c>
      <c r="B101" s="60"/>
      <c r="C101" s="54"/>
      <c r="D101" s="55" t="s">
        <v>11</v>
      </c>
      <c r="E101" s="55"/>
      <c r="F101" s="55" t="s">
        <v>12</v>
      </c>
      <c r="G101" s="56">
        <v>10420</v>
      </c>
      <c r="H101" s="55">
        <v>21.8</v>
      </c>
      <c r="I101" s="55">
        <v>9.2899999999999991</v>
      </c>
      <c r="J101" s="55">
        <v>0.47799999999999998</v>
      </c>
      <c r="K101" s="55"/>
      <c r="L101" s="55">
        <v>820</v>
      </c>
      <c r="M101" s="55"/>
      <c r="N101" s="40"/>
    </row>
    <row r="102" spans="1:14" x14ac:dyDescent="0.25">
      <c r="A102" s="2" t="s">
        <v>107</v>
      </c>
      <c r="B102" s="60"/>
      <c r="C102" s="60"/>
      <c r="D102" s="55" t="s">
        <v>82</v>
      </c>
      <c r="E102" s="55"/>
      <c r="F102" s="55" t="s">
        <v>99</v>
      </c>
      <c r="G102" s="56">
        <v>9810</v>
      </c>
      <c r="H102" s="55">
        <v>21.8</v>
      </c>
      <c r="I102" s="55">
        <v>8.42</v>
      </c>
      <c r="J102" s="55">
        <v>0.44900000000000001</v>
      </c>
      <c r="K102" s="55"/>
      <c r="L102" s="55">
        <v>770</v>
      </c>
      <c r="M102" s="55"/>
      <c r="N102" s="40"/>
    </row>
    <row r="103" spans="1:14" x14ac:dyDescent="0.25">
      <c r="A103" s="2" t="s">
        <v>748</v>
      </c>
      <c r="B103" s="54"/>
      <c r="C103" s="57"/>
      <c r="D103" s="58" t="s">
        <v>11</v>
      </c>
      <c r="E103" s="3"/>
      <c r="F103" s="3" t="s">
        <v>12</v>
      </c>
      <c r="G103" s="99">
        <v>22000</v>
      </c>
      <c r="H103" s="3">
        <v>23.8</v>
      </c>
      <c r="I103" s="3">
        <v>22.05</v>
      </c>
      <c r="J103" s="3">
        <v>0.92200000000000004</v>
      </c>
      <c r="K103" s="3"/>
      <c r="L103" s="3">
        <v>960</v>
      </c>
      <c r="M103" s="3"/>
      <c r="N103" s="40"/>
    </row>
    <row r="104" spans="1:14" x14ac:dyDescent="0.25">
      <c r="A104" s="2" t="s">
        <v>749</v>
      </c>
      <c r="B104" s="54"/>
      <c r="C104" s="57"/>
      <c r="D104" s="58" t="s">
        <v>11</v>
      </c>
      <c r="E104" s="3"/>
      <c r="F104" s="3" t="s">
        <v>12</v>
      </c>
      <c r="G104" s="99">
        <v>21200</v>
      </c>
      <c r="H104" s="3">
        <v>24.3</v>
      </c>
      <c r="I104" s="3">
        <v>21.09</v>
      </c>
      <c r="J104" s="3">
        <v>0.872</v>
      </c>
      <c r="K104" s="3"/>
      <c r="L104" s="3">
        <v>780</v>
      </c>
      <c r="M104" s="3"/>
      <c r="N104" s="40"/>
    </row>
    <row r="105" spans="1:14" x14ac:dyDescent="0.25">
      <c r="A105" s="2" t="s">
        <v>751</v>
      </c>
      <c r="B105" s="54"/>
      <c r="C105" s="57"/>
      <c r="D105" s="58" t="s">
        <v>11</v>
      </c>
      <c r="E105" s="3"/>
      <c r="F105" s="3" t="s">
        <v>12</v>
      </c>
      <c r="G105" s="99">
        <v>20900</v>
      </c>
      <c r="H105" s="3">
        <v>24.3</v>
      </c>
      <c r="I105" s="3">
        <v>20.36</v>
      </c>
      <c r="J105" s="3">
        <v>0.86</v>
      </c>
      <c r="K105" s="3"/>
      <c r="L105" s="3">
        <v>830</v>
      </c>
      <c r="M105" s="3"/>
      <c r="N105" s="40"/>
    </row>
    <row r="106" spans="1:14" x14ac:dyDescent="0.25">
      <c r="A106" s="2" t="s">
        <v>752</v>
      </c>
      <c r="B106" s="54"/>
      <c r="C106" s="57"/>
      <c r="D106" s="58" t="s">
        <v>11</v>
      </c>
      <c r="E106" s="3"/>
      <c r="F106" s="3" t="s">
        <v>12</v>
      </c>
      <c r="G106" s="99">
        <v>23000</v>
      </c>
      <c r="H106" s="3">
        <v>22.2</v>
      </c>
      <c r="I106" s="3">
        <v>24.21</v>
      </c>
      <c r="J106" s="3">
        <v>1.0369999999999999</v>
      </c>
      <c r="K106" s="3"/>
      <c r="L106" s="3">
        <v>1050</v>
      </c>
      <c r="M106" s="3"/>
      <c r="N106" s="40"/>
    </row>
    <row r="107" spans="1:14" x14ac:dyDescent="0.25">
      <c r="A107" s="2" t="s">
        <v>753</v>
      </c>
      <c r="B107" s="54"/>
      <c r="C107" s="57"/>
      <c r="D107" s="58" t="s">
        <v>11</v>
      </c>
      <c r="E107" s="3"/>
      <c r="F107" s="3" t="s">
        <v>12</v>
      </c>
      <c r="G107" s="99">
        <v>21600</v>
      </c>
      <c r="H107" s="3">
        <v>23.3</v>
      </c>
      <c r="I107" s="3">
        <v>22.16</v>
      </c>
      <c r="J107" s="3">
        <v>0.92600000000000005</v>
      </c>
      <c r="K107" s="3"/>
      <c r="L107" s="3">
        <v>970</v>
      </c>
      <c r="M107" s="3"/>
      <c r="N107" s="40"/>
    </row>
    <row r="108" spans="1:14" x14ac:dyDescent="0.25">
      <c r="A108" s="2" t="s">
        <v>136</v>
      </c>
      <c r="B108" s="60"/>
      <c r="C108" s="54"/>
      <c r="D108" s="55" t="s">
        <v>11</v>
      </c>
      <c r="E108" s="55"/>
      <c r="F108" s="55" t="s">
        <v>12</v>
      </c>
      <c r="G108" s="56">
        <v>24100</v>
      </c>
      <c r="H108" s="55">
        <v>21.3</v>
      </c>
      <c r="I108" s="55">
        <v>26.8</v>
      </c>
      <c r="J108" s="55">
        <v>1.1299999999999999</v>
      </c>
      <c r="K108" s="55"/>
      <c r="L108" s="55">
        <v>1140</v>
      </c>
      <c r="M108" s="55"/>
      <c r="N108" s="40"/>
    </row>
    <row r="109" spans="1:14" x14ac:dyDescent="0.25">
      <c r="A109" s="2" t="s">
        <v>137</v>
      </c>
      <c r="B109" s="60"/>
      <c r="C109" s="54"/>
      <c r="D109" s="55" t="s">
        <v>11</v>
      </c>
      <c r="E109" s="55"/>
      <c r="F109" s="55" t="s">
        <v>12</v>
      </c>
      <c r="G109" s="56">
        <v>23300</v>
      </c>
      <c r="H109" s="55">
        <v>22.6</v>
      </c>
      <c r="I109" s="55">
        <v>24.7</v>
      </c>
      <c r="J109" s="55">
        <v>1.0309999999999999</v>
      </c>
      <c r="K109" s="55"/>
      <c r="L109" s="55">
        <v>1060</v>
      </c>
      <c r="M109" s="55"/>
      <c r="N109" s="40"/>
    </row>
    <row r="110" spans="1:14" x14ac:dyDescent="0.25">
      <c r="A110" s="2" t="s">
        <v>37</v>
      </c>
      <c r="B110" s="54"/>
      <c r="C110" s="57"/>
      <c r="D110" s="58" t="s">
        <v>11</v>
      </c>
      <c r="E110" s="55"/>
      <c r="F110" s="58" t="s">
        <v>12</v>
      </c>
      <c r="G110" s="59">
        <v>29600</v>
      </c>
      <c r="H110" s="58">
        <v>21.1</v>
      </c>
      <c r="I110" s="58">
        <v>32.5</v>
      </c>
      <c r="J110" s="58">
        <v>1.405</v>
      </c>
      <c r="K110" s="58"/>
      <c r="L110" s="58">
        <v>1160</v>
      </c>
      <c r="M110" s="55"/>
      <c r="N110" s="40"/>
    </row>
    <row r="111" spans="1:14" x14ac:dyDescent="0.25">
      <c r="A111" s="2" t="s">
        <v>38</v>
      </c>
      <c r="B111" s="54"/>
      <c r="C111" s="57"/>
      <c r="D111" s="58" t="s">
        <v>11</v>
      </c>
      <c r="E111" s="55"/>
      <c r="F111" s="58" t="s">
        <v>12</v>
      </c>
      <c r="G111" s="59">
        <v>24400</v>
      </c>
      <c r="H111" s="58">
        <v>25.1</v>
      </c>
      <c r="I111" s="58">
        <v>22.4</v>
      </c>
      <c r="J111" s="58">
        <v>0.97299999999999998</v>
      </c>
      <c r="K111" s="58"/>
      <c r="L111" s="58">
        <v>930</v>
      </c>
      <c r="M111" s="55"/>
      <c r="N111" s="40"/>
    </row>
    <row r="112" spans="1:14" x14ac:dyDescent="0.25">
      <c r="A112" s="2" t="s">
        <v>138</v>
      </c>
      <c r="B112" s="54"/>
      <c r="C112" s="54"/>
      <c r="D112" s="55" t="s">
        <v>11</v>
      </c>
      <c r="E112" s="55"/>
      <c r="F112" s="55" t="s">
        <v>12</v>
      </c>
      <c r="G112" s="56">
        <v>30600</v>
      </c>
      <c r="H112" s="55">
        <v>21</v>
      </c>
      <c r="I112" s="55">
        <v>35.700000000000003</v>
      </c>
      <c r="J112" s="55">
        <v>1.4550000000000001</v>
      </c>
      <c r="K112" s="55"/>
      <c r="L112" s="55">
        <v>1210</v>
      </c>
      <c r="M112" s="55"/>
      <c r="N112" s="40"/>
    </row>
    <row r="113" spans="1:14" x14ac:dyDescent="0.25">
      <c r="A113" s="2" t="s">
        <v>755</v>
      </c>
      <c r="B113" s="54"/>
      <c r="C113" s="54"/>
      <c r="D113" s="55" t="s">
        <v>11</v>
      </c>
      <c r="E113" s="55"/>
      <c r="F113" s="55" t="s">
        <v>12</v>
      </c>
      <c r="G113" s="56">
        <v>27400</v>
      </c>
      <c r="H113" s="55">
        <v>22.7</v>
      </c>
      <c r="I113" s="55">
        <v>28.48</v>
      </c>
      <c r="J113" s="55">
        <v>1.208</v>
      </c>
      <c r="K113" s="55"/>
      <c r="L113" s="55">
        <v>1020</v>
      </c>
      <c r="M113" s="55"/>
      <c r="N113" s="40"/>
    </row>
    <row r="114" spans="1:14" x14ac:dyDescent="0.25">
      <c r="A114" s="2" t="s">
        <v>756</v>
      </c>
      <c r="B114" s="54"/>
      <c r="C114" s="54"/>
      <c r="D114" s="55" t="s">
        <v>11</v>
      </c>
      <c r="E114" s="55"/>
      <c r="F114" s="55" t="s">
        <v>12</v>
      </c>
      <c r="G114" s="56">
        <v>29200</v>
      </c>
      <c r="H114" s="55">
        <v>21.2</v>
      </c>
      <c r="I114" s="55">
        <v>32.380000000000003</v>
      </c>
      <c r="J114" s="55">
        <v>1.375</v>
      </c>
      <c r="K114" s="55"/>
      <c r="L114" s="55">
        <v>980</v>
      </c>
      <c r="M114" s="55"/>
      <c r="N114" s="40"/>
    </row>
    <row r="115" spans="1:14" x14ac:dyDescent="0.25">
      <c r="A115" s="2" t="s">
        <v>757</v>
      </c>
      <c r="B115" s="54"/>
      <c r="C115" s="54"/>
      <c r="D115" s="55" t="s">
        <v>11</v>
      </c>
      <c r="E115" s="55"/>
      <c r="F115" s="55" t="s">
        <v>12</v>
      </c>
      <c r="G115" s="56">
        <v>27400</v>
      </c>
      <c r="H115" s="55">
        <v>23.2</v>
      </c>
      <c r="I115" s="55">
        <v>28.5</v>
      </c>
      <c r="J115" s="55">
        <v>1.179</v>
      </c>
      <c r="K115" s="55"/>
      <c r="L115" s="55">
        <v>1020</v>
      </c>
      <c r="M115" s="55"/>
      <c r="N115" s="40"/>
    </row>
    <row r="116" spans="1:14" x14ac:dyDescent="0.25">
      <c r="A116" s="2" t="s">
        <v>758</v>
      </c>
      <c r="B116" s="54"/>
      <c r="C116" s="54"/>
      <c r="D116" s="55" t="s">
        <v>11</v>
      </c>
      <c r="E116" s="55"/>
      <c r="F116" s="55" t="s">
        <v>12</v>
      </c>
      <c r="G116" s="56">
        <v>29900</v>
      </c>
      <c r="H116" s="55">
        <v>21.1</v>
      </c>
      <c r="I116" s="55">
        <v>33.880000000000003</v>
      </c>
      <c r="J116" s="55">
        <v>1.4179999999999999</v>
      </c>
      <c r="K116" s="55"/>
      <c r="L116" s="55">
        <v>1110</v>
      </c>
      <c r="M116" s="55"/>
      <c r="N116" s="40"/>
    </row>
    <row r="117" spans="1:14" x14ac:dyDescent="0.25">
      <c r="A117" s="2" t="s">
        <v>759</v>
      </c>
      <c r="B117" s="54"/>
      <c r="C117" s="54"/>
      <c r="D117" s="55" t="s">
        <v>11</v>
      </c>
      <c r="E117" s="55"/>
      <c r="F117" s="55" t="s">
        <v>12</v>
      </c>
      <c r="G117" s="56">
        <v>29100</v>
      </c>
      <c r="H117" s="55">
        <v>21.8</v>
      </c>
      <c r="I117" s="55">
        <v>32.11</v>
      </c>
      <c r="J117" s="55">
        <v>1.333</v>
      </c>
      <c r="K117" s="55"/>
      <c r="L117" s="55">
        <v>990</v>
      </c>
      <c r="M117" s="55"/>
      <c r="N117" s="40"/>
    </row>
    <row r="118" spans="1:14" x14ac:dyDescent="0.25">
      <c r="A118" s="2" t="s">
        <v>139</v>
      </c>
      <c r="B118" s="60"/>
      <c r="C118" s="54"/>
      <c r="D118" s="55" t="s">
        <v>11</v>
      </c>
      <c r="E118" s="55"/>
      <c r="F118" s="55" t="s">
        <v>12</v>
      </c>
      <c r="G118" s="56">
        <v>28000</v>
      </c>
      <c r="H118" s="55">
        <v>22.4</v>
      </c>
      <c r="I118" s="55">
        <v>29.2</v>
      </c>
      <c r="J118" s="55">
        <v>1.2470000000000001</v>
      </c>
      <c r="K118" s="55"/>
      <c r="L118" s="55">
        <v>1100</v>
      </c>
      <c r="M118" s="55"/>
      <c r="N118" s="40"/>
    </row>
    <row r="119" spans="1:14" x14ac:dyDescent="0.25">
      <c r="A119" s="2" t="s">
        <v>140</v>
      </c>
      <c r="B119" s="60"/>
      <c r="C119" s="54"/>
      <c r="D119" s="55" t="s">
        <v>11</v>
      </c>
      <c r="E119" s="55"/>
      <c r="F119" s="55" t="s">
        <v>12</v>
      </c>
      <c r="G119" s="56">
        <v>28000</v>
      </c>
      <c r="H119" s="55">
        <v>23</v>
      </c>
      <c r="I119" s="55">
        <v>29.3</v>
      </c>
      <c r="J119" s="55">
        <v>1.214</v>
      </c>
      <c r="K119" s="55"/>
      <c r="L119" s="55">
        <v>1040</v>
      </c>
      <c r="M119" s="55"/>
      <c r="N119" s="40"/>
    </row>
    <row r="120" spans="1:14" x14ac:dyDescent="0.25">
      <c r="A120" s="2" t="s">
        <v>143</v>
      </c>
      <c r="B120" s="60"/>
      <c r="C120" s="54"/>
      <c r="D120" s="55" t="s">
        <v>11</v>
      </c>
      <c r="E120" s="55"/>
      <c r="F120" s="55" t="s">
        <v>12</v>
      </c>
      <c r="G120" s="56">
        <v>29000</v>
      </c>
      <c r="H120" s="55">
        <v>22</v>
      </c>
      <c r="I120" s="55">
        <v>31.4</v>
      </c>
      <c r="J120" s="55">
        <v>1.319</v>
      </c>
      <c r="K120" s="55"/>
      <c r="L120" s="55">
        <v>1040</v>
      </c>
      <c r="M120" s="55"/>
      <c r="N120" s="40"/>
    </row>
    <row r="121" spans="1:14" x14ac:dyDescent="0.25">
      <c r="A121" s="2" t="s">
        <v>726</v>
      </c>
      <c r="B121" s="60"/>
      <c r="C121" s="54"/>
      <c r="D121" s="55" t="s">
        <v>11</v>
      </c>
      <c r="E121" s="55"/>
      <c r="F121" s="55" t="s">
        <v>12</v>
      </c>
      <c r="G121" s="56">
        <v>29200</v>
      </c>
      <c r="H121" s="55">
        <v>21.2</v>
      </c>
      <c r="I121" s="55">
        <v>32.380000000000003</v>
      </c>
      <c r="J121" s="55">
        <v>1.375</v>
      </c>
      <c r="K121" s="55"/>
      <c r="L121" s="55">
        <v>980</v>
      </c>
      <c r="M121" s="55"/>
      <c r="N121" s="40"/>
    </row>
    <row r="122" spans="1:14" x14ac:dyDescent="0.25">
      <c r="A122" s="2" t="s">
        <v>727</v>
      </c>
      <c r="B122" s="60"/>
      <c r="C122" s="54"/>
      <c r="D122" s="55" t="s">
        <v>11</v>
      </c>
      <c r="E122" s="55"/>
      <c r="F122" s="55" t="s">
        <v>12</v>
      </c>
      <c r="G122" s="56">
        <v>29100</v>
      </c>
      <c r="H122" s="55">
        <v>21.8</v>
      </c>
      <c r="I122" s="55">
        <v>32.11</v>
      </c>
      <c r="J122" s="55">
        <v>1.333</v>
      </c>
      <c r="K122" s="55"/>
      <c r="L122" s="55">
        <v>990</v>
      </c>
      <c r="M122" s="55"/>
      <c r="N122" s="40"/>
    </row>
    <row r="123" spans="1:14" x14ac:dyDescent="0.25">
      <c r="A123" s="2" t="s">
        <v>83</v>
      </c>
      <c r="B123" s="54"/>
      <c r="C123" s="54"/>
      <c r="D123" s="55" t="s">
        <v>82</v>
      </c>
      <c r="E123" s="55"/>
      <c r="F123" s="55" t="s">
        <v>12</v>
      </c>
      <c r="G123" s="56">
        <v>14410</v>
      </c>
      <c r="H123" s="55">
        <v>14.6</v>
      </c>
      <c r="I123" s="55">
        <v>18.5</v>
      </c>
      <c r="J123" s="55">
        <v>0.98399999999999999</v>
      </c>
      <c r="K123" s="55"/>
      <c r="L123" s="55">
        <v>1140</v>
      </c>
      <c r="M123" s="55"/>
      <c r="N123" s="40"/>
    </row>
    <row r="124" spans="1:14" x14ac:dyDescent="0.25">
      <c r="A124" s="2" t="s">
        <v>886</v>
      </c>
      <c r="B124" s="54"/>
      <c r="C124" s="54"/>
      <c r="D124" s="55" t="s">
        <v>11</v>
      </c>
      <c r="E124" s="58"/>
      <c r="F124" s="55" t="s">
        <v>12</v>
      </c>
      <c r="G124" s="56">
        <v>25900</v>
      </c>
      <c r="H124" s="55">
        <v>21.2</v>
      </c>
      <c r="I124" s="55">
        <v>28.83</v>
      </c>
      <c r="J124" s="55">
        <v>1.22</v>
      </c>
      <c r="K124" s="55"/>
      <c r="L124" s="55">
        <v>1140</v>
      </c>
      <c r="M124" s="55"/>
      <c r="N124" s="40"/>
    </row>
    <row r="125" spans="1:14" x14ac:dyDescent="0.25">
      <c r="A125" s="108" t="s">
        <v>864</v>
      </c>
      <c r="B125" s="95"/>
      <c r="C125" s="95"/>
      <c r="D125" s="96" t="s">
        <v>11</v>
      </c>
      <c r="E125" s="104"/>
      <c r="F125" s="96" t="s">
        <v>12</v>
      </c>
      <c r="G125" s="97">
        <v>25900</v>
      </c>
      <c r="H125" s="96">
        <v>21.1</v>
      </c>
      <c r="I125" s="96">
        <v>28.8</v>
      </c>
      <c r="J125" s="96">
        <v>1.2</v>
      </c>
      <c r="K125" s="96"/>
      <c r="L125" s="96">
        <v>1150</v>
      </c>
      <c r="M125" s="96"/>
      <c r="N125" s="72"/>
    </row>
    <row r="126" spans="1:14" x14ac:dyDescent="0.25">
      <c r="A126" s="2" t="s">
        <v>43</v>
      </c>
      <c r="B126" s="54"/>
      <c r="C126" s="54"/>
      <c r="D126" s="55" t="s">
        <v>11</v>
      </c>
      <c r="E126" s="55"/>
      <c r="F126" s="55" t="s">
        <v>12</v>
      </c>
      <c r="G126" s="56">
        <v>25900</v>
      </c>
      <c r="H126" s="55">
        <v>23.5</v>
      </c>
      <c r="I126" s="55">
        <v>26.1</v>
      </c>
      <c r="J126" s="55">
        <v>1.1020000000000001</v>
      </c>
      <c r="K126" s="55"/>
      <c r="L126" s="55">
        <v>950</v>
      </c>
      <c r="M126" s="55"/>
      <c r="N126" s="40"/>
    </row>
    <row r="127" spans="1:14" x14ac:dyDescent="0.25">
      <c r="A127" s="2" t="s">
        <v>148</v>
      </c>
      <c r="B127" s="54"/>
      <c r="C127" s="54"/>
      <c r="D127" s="55" t="s">
        <v>11</v>
      </c>
      <c r="E127" s="55"/>
      <c r="F127" s="55" t="s">
        <v>12</v>
      </c>
      <c r="G127" s="56">
        <v>24700</v>
      </c>
      <c r="H127" s="55">
        <v>23.2</v>
      </c>
      <c r="I127" s="55">
        <v>24.8</v>
      </c>
      <c r="J127" s="55">
        <v>1.0629999999999999</v>
      </c>
      <c r="K127" s="55"/>
      <c r="L127" s="55">
        <v>1040</v>
      </c>
      <c r="M127" s="55"/>
      <c r="N127" s="40"/>
    </row>
    <row r="128" spans="1:14" x14ac:dyDescent="0.25">
      <c r="A128" s="2" t="s">
        <v>153</v>
      </c>
      <c r="B128" s="54"/>
      <c r="C128" s="54"/>
      <c r="D128" s="55" t="s">
        <v>11</v>
      </c>
      <c r="E128" s="55"/>
      <c r="F128" s="55" t="s">
        <v>12</v>
      </c>
      <c r="G128" s="56">
        <v>25900</v>
      </c>
      <c r="H128" s="55">
        <v>24.2</v>
      </c>
      <c r="I128" s="55">
        <v>26</v>
      </c>
      <c r="J128" s="55">
        <v>1.07</v>
      </c>
      <c r="K128" s="55"/>
      <c r="L128" s="55">
        <v>960</v>
      </c>
      <c r="M128" s="55"/>
      <c r="N128" s="40"/>
    </row>
    <row r="129" spans="1:14" x14ac:dyDescent="0.25">
      <c r="A129" s="2" t="s">
        <v>87</v>
      </c>
      <c r="B129" s="54"/>
      <c r="C129" s="54"/>
      <c r="D129" s="55" t="s">
        <v>11</v>
      </c>
      <c r="E129" s="55"/>
      <c r="F129" s="55" t="s">
        <v>12</v>
      </c>
      <c r="G129" s="56">
        <v>10080</v>
      </c>
      <c r="H129" s="55">
        <v>21</v>
      </c>
      <c r="I129" s="55">
        <v>9.19</v>
      </c>
      <c r="J129" s="55">
        <v>0.48</v>
      </c>
      <c r="K129" s="55"/>
      <c r="L129" s="55">
        <v>920</v>
      </c>
      <c r="M129" s="55"/>
      <c r="N129" s="40"/>
    </row>
    <row r="130" spans="1:14" x14ac:dyDescent="0.25">
      <c r="A130" s="2" t="s">
        <v>86</v>
      </c>
      <c r="B130" s="54"/>
      <c r="C130" s="57"/>
      <c r="D130" s="58" t="s">
        <v>11</v>
      </c>
      <c r="E130" s="55"/>
      <c r="F130" s="58" t="s">
        <v>12</v>
      </c>
      <c r="G130" s="59">
        <v>12240</v>
      </c>
      <c r="H130" s="58">
        <v>17.5</v>
      </c>
      <c r="I130" s="58">
        <v>13.1</v>
      </c>
      <c r="J130" s="58">
        <v>0.7</v>
      </c>
      <c r="K130" s="58"/>
      <c r="L130" s="58">
        <v>1060</v>
      </c>
      <c r="M130" s="55"/>
      <c r="N130" s="40"/>
    </row>
    <row r="131" spans="1:14" x14ac:dyDescent="0.25">
      <c r="A131" s="2" t="s">
        <v>114</v>
      </c>
      <c r="B131" s="54"/>
      <c r="C131" s="54"/>
      <c r="D131" s="55" t="s">
        <v>11</v>
      </c>
      <c r="E131" s="55"/>
      <c r="F131" s="55" t="s">
        <v>12</v>
      </c>
      <c r="G131" s="56">
        <v>10460</v>
      </c>
      <c r="H131" s="55">
        <v>20.7</v>
      </c>
      <c r="I131" s="55">
        <v>9.99</v>
      </c>
      <c r="J131" s="55">
        <v>0.505</v>
      </c>
      <c r="K131" s="55"/>
      <c r="L131" s="55">
        <v>950</v>
      </c>
      <c r="M131" s="55"/>
      <c r="N131" s="40"/>
    </row>
    <row r="132" spans="1:14" x14ac:dyDescent="0.25">
      <c r="A132" s="2" t="s">
        <v>46</v>
      </c>
      <c r="B132" s="54"/>
      <c r="C132" s="54"/>
      <c r="D132" s="55" t="s">
        <v>11</v>
      </c>
      <c r="E132" s="55"/>
      <c r="F132" s="55" t="s">
        <v>12</v>
      </c>
      <c r="G132" s="56">
        <v>22700</v>
      </c>
      <c r="H132" s="55">
        <v>20.399999999999999</v>
      </c>
      <c r="I132" s="55">
        <v>25.8</v>
      </c>
      <c r="J132" s="55">
        <v>1.115</v>
      </c>
      <c r="K132" s="55"/>
      <c r="L132" s="55">
        <v>1180</v>
      </c>
      <c r="M132" s="55"/>
      <c r="N132" s="40"/>
    </row>
    <row r="133" spans="1:14" x14ac:dyDescent="0.25">
      <c r="A133" s="2" t="s">
        <v>866</v>
      </c>
      <c r="B133" s="54"/>
      <c r="C133" s="57"/>
      <c r="D133" s="58" t="s">
        <v>11</v>
      </c>
      <c r="E133" s="55"/>
      <c r="F133" s="58" t="s">
        <v>12</v>
      </c>
      <c r="G133" s="59">
        <v>26000</v>
      </c>
      <c r="H133" s="58">
        <v>21.5</v>
      </c>
      <c r="I133" s="58">
        <v>28</v>
      </c>
      <c r="J133" s="58">
        <v>1.2090000000000001</v>
      </c>
      <c r="K133" s="58"/>
      <c r="L133" s="58">
        <v>1110</v>
      </c>
      <c r="M133" s="55"/>
      <c r="N133" s="40"/>
    </row>
    <row r="134" spans="1:14" x14ac:dyDescent="0.25">
      <c r="A134" s="2" t="s">
        <v>867</v>
      </c>
      <c r="B134" s="54"/>
      <c r="C134" s="57"/>
      <c r="D134" s="58" t="s">
        <v>11</v>
      </c>
      <c r="E134" s="55"/>
      <c r="F134" s="58" t="s">
        <v>12</v>
      </c>
      <c r="G134" s="59">
        <v>23200</v>
      </c>
      <c r="H134" s="58">
        <v>24</v>
      </c>
      <c r="I134" s="58">
        <v>22.3</v>
      </c>
      <c r="J134" s="58">
        <v>0.96699999999999997</v>
      </c>
      <c r="K134" s="58"/>
      <c r="L134" s="58">
        <v>1030</v>
      </c>
      <c r="M134" s="55"/>
      <c r="N134" s="40"/>
    </row>
    <row r="135" spans="1:14" x14ac:dyDescent="0.25">
      <c r="A135" s="2" t="s">
        <v>870</v>
      </c>
      <c r="B135" s="54"/>
      <c r="C135" s="54"/>
      <c r="D135" s="55" t="s">
        <v>11</v>
      </c>
      <c r="E135" s="55"/>
      <c r="F135" s="55" t="s">
        <v>12</v>
      </c>
      <c r="G135" s="56">
        <v>23900</v>
      </c>
      <c r="H135" s="55">
        <v>23.4</v>
      </c>
      <c r="I135" s="55">
        <v>24.3</v>
      </c>
      <c r="J135" s="55">
        <v>1.0189999999999999</v>
      </c>
      <c r="K135" s="55"/>
      <c r="L135" s="55">
        <v>960</v>
      </c>
      <c r="M135" s="55"/>
      <c r="N135" s="40"/>
    </row>
    <row r="136" spans="1:14" x14ac:dyDescent="0.25">
      <c r="A136" s="2" t="s">
        <v>871</v>
      </c>
      <c r="B136" s="54"/>
      <c r="C136" s="54"/>
      <c r="D136" s="55" t="s">
        <v>11</v>
      </c>
      <c r="E136" s="55"/>
      <c r="F136" s="55" t="s">
        <v>12</v>
      </c>
      <c r="G136" s="56">
        <v>22400</v>
      </c>
      <c r="H136" s="55">
        <v>24.9</v>
      </c>
      <c r="I136" s="55">
        <v>21.2</v>
      </c>
      <c r="J136" s="55">
        <v>0.9</v>
      </c>
      <c r="K136" s="55"/>
      <c r="L136" s="55">
        <v>900</v>
      </c>
      <c r="M136" s="55"/>
      <c r="N136" s="40"/>
    </row>
    <row r="137" spans="1:14" x14ac:dyDescent="0.25">
      <c r="A137" s="2" t="s">
        <v>872</v>
      </c>
      <c r="B137" s="54"/>
      <c r="C137" s="54"/>
      <c r="D137" s="55" t="s">
        <v>11</v>
      </c>
      <c r="E137" s="55"/>
      <c r="F137" s="55" t="s">
        <v>12</v>
      </c>
      <c r="G137" s="56">
        <v>24200</v>
      </c>
      <c r="H137" s="55">
        <v>23.4</v>
      </c>
      <c r="I137" s="55">
        <v>24.7</v>
      </c>
      <c r="J137" s="55">
        <v>1.0349999999999999</v>
      </c>
      <c r="K137" s="55"/>
      <c r="L137" s="55">
        <v>1090</v>
      </c>
      <c r="M137" s="55"/>
      <c r="N137" s="40"/>
    </row>
    <row r="138" spans="1:14" x14ac:dyDescent="0.25">
      <c r="A138" s="2" t="s">
        <v>169</v>
      </c>
      <c r="B138" s="54"/>
      <c r="C138" s="100"/>
      <c r="D138" s="55" t="s">
        <v>11</v>
      </c>
      <c r="E138" s="3"/>
      <c r="F138" s="3" t="s">
        <v>12</v>
      </c>
      <c r="G138" s="99">
        <v>23800</v>
      </c>
      <c r="H138" s="3">
        <v>22.9</v>
      </c>
      <c r="I138" s="3">
        <v>24.7</v>
      </c>
      <c r="J138" s="3">
        <v>1.0389999999999999</v>
      </c>
      <c r="K138" s="3"/>
      <c r="L138" s="3">
        <v>1090</v>
      </c>
      <c r="M138" s="3"/>
      <c r="N138" s="40"/>
    </row>
    <row r="139" spans="1:14" x14ac:dyDescent="0.25">
      <c r="A139" s="2" t="s">
        <v>164</v>
      </c>
      <c r="B139" s="54"/>
      <c r="C139" s="100"/>
      <c r="D139" s="55" t="s">
        <v>11</v>
      </c>
      <c r="E139" s="3"/>
      <c r="F139" s="3" t="s">
        <v>12</v>
      </c>
      <c r="G139" s="99">
        <v>24900</v>
      </c>
      <c r="H139" s="3">
        <v>23.5</v>
      </c>
      <c r="I139" s="3">
        <v>25.7</v>
      </c>
      <c r="J139" s="3">
        <v>1.06</v>
      </c>
      <c r="K139" s="3"/>
      <c r="L139" s="3">
        <v>1040</v>
      </c>
      <c r="M139" s="3"/>
      <c r="N139" s="40"/>
    </row>
    <row r="140" spans="1:14" x14ac:dyDescent="0.25">
      <c r="A140" s="2" t="s">
        <v>61</v>
      </c>
      <c r="B140" s="54"/>
      <c r="C140" s="54"/>
      <c r="D140" s="55" t="s">
        <v>11</v>
      </c>
      <c r="E140" s="55"/>
      <c r="F140" s="55" t="s">
        <v>12</v>
      </c>
      <c r="G140" s="56">
        <v>29800</v>
      </c>
      <c r="H140" s="55">
        <v>21.5</v>
      </c>
      <c r="I140" s="55">
        <v>33.9</v>
      </c>
      <c r="J140" s="55">
        <v>1.3859999999999999</v>
      </c>
      <c r="K140" s="55"/>
      <c r="L140" s="55">
        <v>930</v>
      </c>
      <c r="M140" s="55"/>
      <c r="N140" s="40"/>
    </row>
    <row r="141" spans="1:14" x14ac:dyDescent="0.25">
      <c r="A141" s="2" t="s">
        <v>60</v>
      </c>
      <c r="B141" s="54"/>
      <c r="C141" s="57"/>
      <c r="D141" s="58" t="s">
        <v>11</v>
      </c>
      <c r="E141" s="55"/>
      <c r="F141" s="58" t="s">
        <v>12</v>
      </c>
      <c r="G141" s="59">
        <v>30000</v>
      </c>
      <c r="H141" s="58">
        <v>19.899999999999999</v>
      </c>
      <c r="I141" s="58">
        <v>36</v>
      </c>
      <c r="J141" s="58">
        <v>1.5129999999999999</v>
      </c>
      <c r="K141" s="58"/>
      <c r="L141" s="58">
        <v>1140</v>
      </c>
      <c r="M141" s="55"/>
      <c r="N141" s="40"/>
    </row>
    <row r="142" spans="1:14" x14ac:dyDescent="0.25">
      <c r="A142" s="2" t="s">
        <v>57</v>
      </c>
      <c r="B142" s="54"/>
      <c r="C142" s="57"/>
      <c r="D142" s="58" t="s">
        <v>11</v>
      </c>
      <c r="E142" s="55"/>
      <c r="F142" s="58" t="s">
        <v>12</v>
      </c>
      <c r="G142" s="59">
        <v>29800</v>
      </c>
      <c r="H142" s="58">
        <v>19.600000000000001</v>
      </c>
      <c r="I142" s="58">
        <v>35.6</v>
      </c>
      <c r="J142" s="58">
        <v>1.518</v>
      </c>
      <c r="K142" s="58"/>
      <c r="L142" s="58">
        <v>1230</v>
      </c>
      <c r="M142" s="55"/>
      <c r="N142" s="40"/>
    </row>
    <row r="143" spans="1:14" x14ac:dyDescent="0.25">
      <c r="A143" s="2" t="s">
        <v>182</v>
      </c>
      <c r="B143" s="54"/>
      <c r="C143" s="54"/>
      <c r="D143" s="55" t="s">
        <v>11</v>
      </c>
      <c r="E143" s="55"/>
      <c r="F143" s="55" t="s">
        <v>12</v>
      </c>
      <c r="G143" s="56">
        <v>31700</v>
      </c>
      <c r="H143" s="55">
        <v>19.3</v>
      </c>
      <c r="I143" s="55">
        <v>38.5</v>
      </c>
      <c r="J143" s="55">
        <v>1.639</v>
      </c>
      <c r="K143" s="55"/>
      <c r="L143" s="55">
        <v>1010</v>
      </c>
      <c r="M143" s="55"/>
      <c r="N143" s="40"/>
    </row>
    <row r="144" spans="1:14" x14ac:dyDescent="0.25">
      <c r="A144" s="2" t="s">
        <v>179</v>
      </c>
      <c r="B144" s="54"/>
      <c r="C144" s="54"/>
      <c r="D144" s="55" t="s">
        <v>11</v>
      </c>
      <c r="E144" s="55"/>
      <c r="F144" s="55" t="s">
        <v>12</v>
      </c>
      <c r="G144" s="56">
        <v>32100</v>
      </c>
      <c r="H144" s="55">
        <v>18.8</v>
      </c>
      <c r="I144" s="55">
        <v>39.5</v>
      </c>
      <c r="J144" s="55">
        <v>1.7070000000000001</v>
      </c>
      <c r="K144" s="55"/>
      <c r="L144" s="55">
        <v>1150</v>
      </c>
      <c r="M144" s="55"/>
      <c r="N144" s="40"/>
    </row>
    <row r="145" spans="1:14" x14ac:dyDescent="0.25">
      <c r="A145" s="2" t="s">
        <v>174</v>
      </c>
      <c r="B145" s="54"/>
      <c r="C145" s="54"/>
      <c r="D145" s="55" t="s">
        <v>11</v>
      </c>
      <c r="E145" s="55"/>
      <c r="F145" s="55" t="s">
        <v>12</v>
      </c>
      <c r="G145" s="56">
        <v>30400</v>
      </c>
      <c r="H145" s="55">
        <v>20.9</v>
      </c>
      <c r="I145" s="55">
        <v>35</v>
      </c>
      <c r="J145" s="55">
        <v>1.458</v>
      </c>
      <c r="K145" s="55"/>
      <c r="L145" s="55">
        <v>1110</v>
      </c>
      <c r="M145" s="55"/>
      <c r="N145" s="40"/>
    </row>
    <row r="146" spans="1:14" x14ac:dyDescent="0.25">
      <c r="A146" s="2" t="s">
        <v>62</v>
      </c>
      <c r="B146" s="54"/>
      <c r="C146" s="57"/>
      <c r="D146" s="58" t="s">
        <v>11</v>
      </c>
      <c r="E146" s="55"/>
      <c r="F146" s="58" t="s">
        <v>12</v>
      </c>
      <c r="G146" s="59">
        <v>22200</v>
      </c>
      <c r="H146" s="58">
        <v>24.4</v>
      </c>
      <c r="I146" s="58">
        <v>21.3</v>
      </c>
      <c r="J146" s="58">
        <v>0.91200000000000003</v>
      </c>
      <c r="K146" s="58"/>
      <c r="L146" s="58">
        <v>850</v>
      </c>
      <c r="M146" s="55"/>
      <c r="N146" s="40"/>
    </row>
    <row r="147" spans="1:14" x14ac:dyDescent="0.25">
      <c r="A147" s="2" t="s">
        <v>183</v>
      </c>
      <c r="B147" s="54"/>
      <c r="C147" s="54"/>
      <c r="D147" s="55" t="s">
        <v>11</v>
      </c>
      <c r="E147" s="55"/>
      <c r="F147" s="55" t="s">
        <v>12</v>
      </c>
      <c r="G147" s="56">
        <v>21000</v>
      </c>
      <c r="H147" s="55">
        <v>26.9</v>
      </c>
      <c r="I147" s="55">
        <v>18.3</v>
      </c>
      <c r="J147" s="55">
        <v>0.77900000000000003</v>
      </c>
      <c r="K147" s="55"/>
      <c r="L147" s="55">
        <v>640</v>
      </c>
      <c r="M147" s="55"/>
      <c r="N147" s="40"/>
    </row>
    <row r="148" spans="1:14" x14ac:dyDescent="0.25">
      <c r="A148" s="2" t="s">
        <v>185</v>
      </c>
      <c r="B148" s="54"/>
      <c r="C148" s="54"/>
      <c r="D148" s="55" t="s">
        <v>11</v>
      </c>
      <c r="E148" s="55"/>
      <c r="F148" s="55" t="s">
        <v>12</v>
      </c>
      <c r="G148" s="56">
        <v>21400</v>
      </c>
      <c r="H148" s="55">
        <v>27.3</v>
      </c>
      <c r="I148" s="55">
        <v>18.89</v>
      </c>
      <c r="J148" s="55">
        <v>0.78300000000000003</v>
      </c>
      <c r="K148" s="55"/>
      <c r="L148" s="55">
        <v>690</v>
      </c>
      <c r="M148" s="55"/>
      <c r="N148" s="40"/>
    </row>
    <row r="149" spans="1:14" x14ac:dyDescent="0.25">
      <c r="A149" s="2" t="s">
        <v>187</v>
      </c>
      <c r="B149" s="54"/>
      <c r="C149" s="54"/>
      <c r="D149" s="55" t="s">
        <v>11</v>
      </c>
      <c r="E149" s="55"/>
      <c r="F149" s="55" t="s">
        <v>12</v>
      </c>
      <c r="G149" s="56">
        <v>22600</v>
      </c>
      <c r="H149" s="55">
        <v>24.6</v>
      </c>
      <c r="I149" s="55">
        <v>21.9</v>
      </c>
      <c r="J149" s="55">
        <v>0.91800000000000004</v>
      </c>
      <c r="K149" s="55"/>
      <c r="L149" s="55">
        <v>870</v>
      </c>
      <c r="M149" s="55"/>
      <c r="N149" s="40"/>
    </row>
    <row r="150" spans="1:14" x14ac:dyDescent="0.25">
      <c r="A150" s="2" t="s">
        <v>65</v>
      </c>
      <c r="B150" s="54"/>
      <c r="C150" s="57"/>
      <c r="D150" s="58" t="s">
        <v>11</v>
      </c>
      <c r="E150" s="58"/>
      <c r="F150" s="58" t="s">
        <v>12</v>
      </c>
      <c r="G150" s="59">
        <v>20500</v>
      </c>
      <c r="H150" s="58">
        <v>26.5</v>
      </c>
      <c r="I150" s="58">
        <v>18</v>
      </c>
      <c r="J150" s="58">
        <v>0.77100000000000002</v>
      </c>
      <c r="K150" s="58"/>
      <c r="L150" s="58">
        <v>760</v>
      </c>
      <c r="M150" s="55"/>
      <c r="N150" s="40"/>
    </row>
    <row r="151" spans="1:14" x14ac:dyDescent="0.25">
      <c r="A151" s="2" t="s">
        <v>189</v>
      </c>
      <c r="B151" s="54"/>
      <c r="C151" s="54"/>
      <c r="D151" s="55" t="s">
        <v>11</v>
      </c>
      <c r="E151" s="58"/>
      <c r="F151" s="55" t="s">
        <v>12</v>
      </c>
      <c r="G151" s="56">
        <v>21900</v>
      </c>
      <c r="H151" s="55">
        <v>25</v>
      </c>
      <c r="I151" s="55">
        <v>20.6</v>
      </c>
      <c r="J151" s="55">
        <v>0.877</v>
      </c>
      <c r="K151" s="55"/>
      <c r="L151" s="55">
        <v>860</v>
      </c>
      <c r="M151" s="55"/>
      <c r="N151" s="40"/>
    </row>
    <row r="152" spans="1:14" x14ac:dyDescent="0.25">
      <c r="A152" s="2" t="s">
        <v>66</v>
      </c>
      <c r="B152" s="62"/>
      <c r="C152" s="62"/>
      <c r="D152" s="55" t="s">
        <v>11</v>
      </c>
      <c r="E152" s="55"/>
      <c r="F152" s="55" t="s">
        <v>12</v>
      </c>
      <c r="G152" s="56">
        <v>22900</v>
      </c>
      <c r="H152" s="55">
        <v>22.2</v>
      </c>
      <c r="I152" s="55">
        <v>24.5</v>
      </c>
      <c r="J152" s="55">
        <v>1.034</v>
      </c>
      <c r="K152" s="55"/>
      <c r="L152" s="55">
        <v>1090</v>
      </c>
      <c r="M152" s="55"/>
      <c r="N152" s="40"/>
    </row>
    <row r="153" spans="1:14" x14ac:dyDescent="0.25">
      <c r="A153" s="2" t="s">
        <v>190</v>
      </c>
      <c r="B153" s="61"/>
      <c r="C153" s="61"/>
      <c r="D153" s="55" t="s">
        <v>11</v>
      </c>
      <c r="E153" s="55"/>
      <c r="F153" s="55" t="s">
        <v>12</v>
      </c>
      <c r="G153" s="56">
        <v>22700</v>
      </c>
      <c r="H153" s="55">
        <v>22.6</v>
      </c>
      <c r="I153" s="55">
        <v>24.2</v>
      </c>
      <c r="J153" s="55">
        <v>1.006</v>
      </c>
      <c r="K153" s="55"/>
      <c r="L153" s="55">
        <v>1150</v>
      </c>
      <c r="M153" s="55"/>
      <c r="N153" s="40"/>
    </row>
    <row r="154" spans="1:14" x14ac:dyDescent="0.25">
      <c r="A154" s="2" t="s">
        <v>68</v>
      </c>
      <c r="B154" s="62"/>
      <c r="C154" s="54"/>
      <c r="D154" s="55" t="s">
        <v>11</v>
      </c>
      <c r="E154" s="55"/>
      <c r="F154" s="55" t="s">
        <v>12</v>
      </c>
      <c r="G154" s="56">
        <v>27400</v>
      </c>
      <c r="H154" s="55">
        <v>22.5</v>
      </c>
      <c r="I154" s="55">
        <v>29.1</v>
      </c>
      <c r="J154" s="55">
        <v>1.2150000000000001</v>
      </c>
      <c r="K154" s="55"/>
      <c r="L154" s="55">
        <v>1020</v>
      </c>
      <c r="M154" s="55"/>
      <c r="N154" s="40"/>
    </row>
    <row r="155" spans="1:14" x14ac:dyDescent="0.25">
      <c r="A155" s="2" t="s">
        <v>128</v>
      </c>
      <c r="B155" s="61"/>
      <c r="C155" s="61"/>
      <c r="D155" s="55" t="s">
        <v>11</v>
      </c>
      <c r="E155" s="55"/>
      <c r="F155" s="55" t="s">
        <v>12</v>
      </c>
      <c r="G155" s="56">
        <v>22900</v>
      </c>
      <c r="H155" s="55">
        <v>26.3</v>
      </c>
      <c r="I155" s="55">
        <v>20.3</v>
      </c>
      <c r="J155" s="55">
        <v>0.871</v>
      </c>
      <c r="K155" s="55"/>
      <c r="L155" s="55">
        <v>890</v>
      </c>
      <c r="M155" s="55"/>
      <c r="N155" s="40"/>
    </row>
    <row r="156" spans="1:14" x14ac:dyDescent="0.25">
      <c r="A156" s="2" t="s">
        <v>193</v>
      </c>
      <c r="B156" s="61"/>
      <c r="C156" s="61"/>
      <c r="D156" s="55" t="s">
        <v>11</v>
      </c>
      <c r="E156" s="55"/>
      <c r="F156" s="55" t="s">
        <v>12</v>
      </c>
      <c r="G156" s="56">
        <v>30200</v>
      </c>
      <c r="H156" s="55">
        <v>20.399999999999999</v>
      </c>
      <c r="I156" s="55">
        <v>34.200000000000003</v>
      </c>
      <c r="J156" s="55">
        <v>1.482</v>
      </c>
      <c r="K156" s="55"/>
      <c r="L156" s="55">
        <v>1110</v>
      </c>
      <c r="M156" s="55"/>
      <c r="N156" s="40"/>
    </row>
    <row r="157" spans="1:14" x14ac:dyDescent="0.25">
      <c r="A157" s="4" t="s">
        <v>209</v>
      </c>
      <c r="B157" s="63"/>
      <c r="C157" s="63"/>
      <c r="D157" s="40" t="s">
        <v>207</v>
      </c>
      <c r="E157" s="40"/>
      <c r="F157" s="40" t="s">
        <v>12</v>
      </c>
      <c r="G157" s="64">
        <v>48519</v>
      </c>
      <c r="H157" s="40">
        <v>23.03</v>
      </c>
      <c r="I157" s="40">
        <v>51.75</v>
      </c>
      <c r="J157" s="40">
        <v>2.1059999999999999</v>
      </c>
      <c r="K157" s="40"/>
      <c r="L157" s="40"/>
      <c r="M157" s="55"/>
      <c r="N157" s="40"/>
    </row>
    <row r="158" spans="1:14" x14ac:dyDescent="0.25">
      <c r="A158" s="3" t="s">
        <v>196</v>
      </c>
      <c r="B158" s="61"/>
      <c r="C158" s="61"/>
      <c r="D158" s="55" t="s">
        <v>11</v>
      </c>
      <c r="E158" s="40"/>
      <c r="F158" s="55" t="s">
        <v>12</v>
      </c>
      <c r="G158" s="56">
        <v>43592</v>
      </c>
      <c r="H158" s="55">
        <v>23.86</v>
      </c>
      <c r="I158" s="55">
        <v>43.2</v>
      </c>
      <c r="J158" s="55">
        <v>1.8260000000000001</v>
      </c>
      <c r="K158" s="55"/>
      <c r="L158" s="55"/>
      <c r="M158" s="55"/>
      <c r="N158" s="40"/>
    </row>
    <row r="159" spans="1:14" x14ac:dyDescent="0.25">
      <c r="A159" s="3" t="s">
        <v>203</v>
      </c>
      <c r="B159" s="61"/>
      <c r="C159" s="61"/>
      <c r="D159" s="55" t="s">
        <v>11</v>
      </c>
      <c r="E159" s="40"/>
      <c r="F159" s="55" t="s">
        <v>12</v>
      </c>
      <c r="G159" s="56">
        <v>52647</v>
      </c>
      <c r="H159" s="55">
        <v>20.64</v>
      </c>
      <c r="I159" s="55">
        <v>60.92</v>
      </c>
      <c r="J159" s="55">
        <v>2.5499999999999998</v>
      </c>
      <c r="K159" s="55"/>
      <c r="L159" s="55"/>
      <c r="M159" s="55"/>
      <c r="N159" s="40"/>
    </row>
    <row r="160" spans="1:14" x14ac:dyDescent="0.25">
      <c r="A160" s="3" t="s">
        <v>204</v>
      </c>
      <c r="B160" s="61"/>
      <c r="C160" s="61"/>
      <c r="D160" s="55" t="s">
        <v>11</v>
      </c>
      <c r="E160" s="40"/>
      <c r="F160" s="55" t="s">
        <v>12</v>
      </c>
      <c r="G160" s="56">
        <v>52500</v>
      </c>
      <c r="H160" s="55">
        <v>20.6</v>
      </c>
      <c r="I160" s="55">
        <v>60.58</v>
      </c>
      <c r="J160" s="55">
        <v>2.5489999999999999</v>
      </c>
      <c r="K160" s="55"/>
      <c r="L160" s="55"/>
      <c r="M160" s="55"/>
      <c r="N160" s="40"/>
    </row>
    <row r="161" spans="1:14" x14ac:dyDescent="0.25">
      <c r="A161" s="3" t="s">
        <v>208</v>
      </c>
      <c r="B161" s="61"/>
      <c r="C161" s="61"/>
      <c r="D161" s="55" t="s">
        <v>207</v>
      </c>
      <c r="E161" s="40"/>
      <c r="F161" s="55" t="s">
        <v>12</v>
      </c>
      <c r="G161" s="56">
        <v>46877</v>
      </c>
      <c r="H161" s="55">
        <v>23.53</v>
      </c>
      <c r="I161" s="55">
        <v>48.3</v>
      </c>
      <c r="J161" s="55">
        <v>1.992</v>
      </c>
      <c r="K161" s="55"/>
      <c r="L161" s="55"/>
      <c r="M161" s="55"/>
      <c r="N161" s="40"/>
    </row>
    <row r="162" spans="1:14" x14ac:dyDescent="0.25">
      <c r="A162" s="2" t="s">
        <v>210</v>
      </c>
      <c r="B162" s="54"/>
      <c r="C162" s="54"/>
      <c r="D162" s="55" t="s">
        <v>11</v>
      </c>
      <c r="E162" s="55"/>
      <c r="F162" s="55" t="s">
        <v>12</v>
      </c>
      <c r="G162" s="56">
        <v>44562</v>
      </c>
      <c r="H162" s="55">
        <v>24.24</v>
      </c>
      <c r="I162" s="55">
        <v>44.25</v>
      </c>
      <c r="J162" s="55">
        <v>1.8380000000000001</v>
      </c>
      <c r="K162" s="55"/>
      <c r="L162" s="55"/>
      <c r="M162" s="55"/>
      <c r="N162" s="40"/>
    </row>
    <row r="163" spans="1:14" x14ac:dyDescent="0.25">
      <c r="A163" s="2" t="s">
        <v>211</v>
      </c>
      <c r="B163" s="54"/>
      <c r="C163" s="100"/>
      <c r="D163" s="3" t="s">
        <v>11</v>
      </c>
      <c r="E163" s="55"/>
      <c r="F163" s="55" t="s">
        <v>99</v>
      </c>
      <c r="G163" s="56">
        <v>9430</v>
      </c>
      <c r="H163" s="55">
        <v>23</v>
      </c>
      <c r="I163" s="55">
        <v>7.82</v>
      </c>
      <c r="J163" s="55">
        <v>0.41</v>
      </c>
      <c r="K163" s="55"/>
      <c r="L163" s="55">
        <v>790</v>
      </c>
      <c r="M163" s="55"/>
      <c r="N163" s="40"/>
    </row>
    <row r="164" spans="1:14" x14ac:dyDescent="0.25">
      <c r="A164" s="2" t="s">
        <v>118</v>
      </c>
      <c r="B164" s="54"/>
      <c r="C164" s="100"/>
      <c r="D164" s="3" t="s">
        <v>119</v>
      </c>
      <c r="E164" s="55"/>
      <c r="F164" s="55" t="s">
        <v>99</v>
      </c>
      <c r="G164" s="56">
        <v>9700</v>
      </c>
      <c r="H164" s="55">
        <v>22.8</v>
      </c>
      <c r="I164" s="55">
        <v>8.32</v>
      </c>
      <c r="J164" s="55">
        <v>0.42499999999999999</v>
      </c>
      <c r="K164" s="55"/>
      <c r="L164" s="55">
        <v>960</v>
      </c>
      <c r="M164" s="55"/>
      <c r="N164" s="40"/>
    </row>
    <row r="165" spans="1:14" x14ac:dyDescent="0.25">
      <c r="A165" s="2" t="s">
        <v>90</v>
      </c>
      <c r="B165" s="61"/>
      <c r="C165" s="100"/>
      <c r="D165" s="3" t="s">
        <v>92</v>
      </c>
      <c r="E165" s="55"/>
      <c r="F165" s="55" t="s">
        <v>12</v>
      </c>
      <c r="G165" s="56">
        <v>27136</v>
      </c>
      <c r="H165" s="55">
        <v>18.399999999999999</v>
      </c>
      <c r="I165" s="55">
        <v>34.43</v>
      </c>
      <c r="J165" s="55">
        <v>1.4770000000000001</v>
      </c>
      <c r="K165" s="65"/>
      <c r="L165" s="55"/>
      <c r="M165" s="55"/>
      <c r="N165" s="40"/>
    </row>
    <row r="166" spans="1:14" x14ac:dyDescent="0.25">
      <c r="A166" s="101" t="s">
        <v>215</v>
      </c>
      <c r="B166" s="54"/>
      <c r="C166" s="100"/>
      <c r="D166" s="3" t="s">
        <v>11</v>
      </c>
      <c r="E166" s="55"/>
      <c r="F166" s="55" t="s">
        <v>12</v>
      </c>
      <c r="G166" s="56">
        <v>22200</v>
      </c>
      <c r="H166" s="55">
        <v>24.7</v>
      </c>
      <c r="I166" s="55">
        <v>20.9</v>
      </c>
      <c r="J166" s="55">
        <v>0.89700000000000002</v>
      </c>
      <c r="K166" s="55"/>
      <c r="L166" s="55">
        <v>860</v>
      </c>
      <c r="M166" s="55"/>
      <c r="N166" s="40"/>
    </row>
  </sheetData>
  <sheetProtection sort="0" autoFilter="0"/>
  <autoFilter ref="A9:N166">
    <sortState ref="A10:N166">
      <sortCondition ref="B10:B166"/>
      <sortCondition ref="E10:E166"/>
    </sortState>
  </autoFilter>
  <sortState ref="A2:N175">
    <sortCondition ref="B2:B175"/>
  </sortState>
  <mergeCells count="2">
    <mergeCell ref="K1:N6"/>
    <mergeCell ref="P1:V6"/>
  </mergeCells>
  <hyperlinks>
    <hyperlink ref="A61" r:id="rId1" display="http://bess.illinois.edu/pdf/c08047.pdf"/>
    <hyperlink ref="A93" r:id="rId2" display="http://bess.illinois.edu/pdf/c14032.pdf"/>
    <hyperlink ref="A28" r:id="rId3" display="http://bess.illinois.edu/pdf/c13219.pdf"/>
    <hyperlink ref="A30" r:id="rId4" display="http://bess.illinois.edu/pdf/c13218.pdf"/>
    <hyperlink ref="A35" r:id="rId5" display="http://bess.illinois.edu/pdf/c14052.pdf"/>
    <hyperlink ref="A42" r:id="rId6" display="http://bess.illinois.edu/pdf/c12407.pdf"/>
    <hyperlink ref="A141" r:id="rId7" display="http://bess.illinois.edu/pdf/c11002.pdf"/>
    <hyperlink ref="A142" r:id="rId8" display="http://bess.illinois.edu/pdf/c08042.pdf"/>
    <hyperlink ref="A150" r:id="rId9" display="http://bess.illinois.edu/pdf/c16051.pdf"/>
    <hyperlink ref="A146" r:id="rId10" display="http://bess.illinois.edu/pdf/c16045.pdf"/>
    <hyperlink ref="A126" r:id="rId11" display="http://bess.illinois.edu/pdf/c12398.pdf"/>
    <hyperlink ref="A43" r:id="rId12" display="http://bess.illinois.edu/pdf/c12397.pdf"/>
    <hyperlink ref="A133" r:id="rId13" display="http://bess.illinois.edu/pdf/c12382.pdf"/>
    <hyperlink ref="A130" r:id="rId14" display="http://bess.illinois.edu/pdf/c14010.pdf"/>
    <hyperlink ref="A47" r:id="rId15" display="http://bess.illinois.edu/pdf/c12383.pdf"/>
    <hyperlink ref="A134" r:id="rId16" display="http://bess.illinois.edu/pdf/c14009.pdf"/>
    <hyperlink ref="A46" r:id="rId17" display="http://bess.illinois.edu/pdf/c12378.pdf"/>
    <hyperlink ref="A110" r:id="rId18" display="http://bess.illinois.edu/pdf/c15244.pdf"/>
    <hyperlink ref="A111" r:id="rId19" display="http://bess.illinois.edu/pdf/c16241.pdf"/>
    <hyperlink ref="A152" r:id="rId20" display="http://bess.illinois.edu/pdf/c16036.pdf"/>
    <hyperlink ref="A154" r:id="rId21" display="http://bess.illinois.edu/pdf/c16038.pdf"/>
    <hyperlink ref="A96" r:id="rId22" display="http://bess.illinois.edu/pdf/c15229.pdf"/>
    <hyperlink ref="A97" r:id="rId23" display="http://bess.illinois.edu/pdf/c08010.pdf"/>
    <hyperlink ref="A98" r:id="rId24" display="http://bess.illinois.edu/pdf/c15223.pdf"/>
    <hyperlink ref="A123" r:id="rId25" display="http://bess.illinois.edu/pdf/c12033.pdf"/>
    <hyperlink ref="A38" r:id="rId26" display="http://bess.illinois.edu/pdf/c12027.pdf"/>
    <hyperlink ref="A53" r:id="rId27" display="http://bess.illinois.edu/pdf/c14305.pdf"/>
    <hyperlink ref="A132" r:id="rId28" display="http://bess.illinois.edu/pdf/c08051.pdf"/>
    <hyperlink ref="A129" r:id="rId29" display="http://bess.illinois.edu/pdf/c14306.pdf"/>
    <hyperlink ref="A31" r:id="rId30" display="http://bess.illinois.edu/pdf/c16422.pdf"/>
    <hyperlink ref="A27" r:id="rId31" display="http://bess.illinois.edu/pdf/c15042.pdf"/>
    <hyperlink ref="A99" r:id="rId32" display="http://bess.illinois.edu/pdf/c09021.pdf"/>
    <hyperlink ref="A32" r:id="rId33" display="http://bess.illinois.edu/pdf/c15225.pdf"/>
    <hyperlink ref="A100" r:id="rId34" display="http://bess.illinois.edu/pdf/c15228.pdf"/>
    <hyperlink ref="A101" r:id="rId35" display="http://bess.illinois.edu/pdf/c08007.pdf"/>
    <hyperlink ref="A33" r:id="rId36" display="http://bess.illinois.edu/pdf/c15224.pdf"/>
    <hyperlink ref="A62" r:id="rId37" display="http://bess.illinois.edu/pdf/c09040.pdf"/>
    <hyperlink ref="A52" r:id="rId38" display="http://bess.illinois.edu/pdf/c08052.pdf"/>
    <hyperlink ref="A58" r:id="rId39" display="http://bess.illinois.edu/pdf/c15067.pdf"/>
    <hyperlink ref="A59" r:id="rId40" display="http://bess.illinois.edu/pdf/c15065.pdf"/>
    <hyperlink ref="A102" r:id="rId41" display="http://bess.illinois.edu/pdf/c16433.pdf"/>
    <hyperlink ref="A63" r:id="rId42" display="http://bess.illinois.edu/pdf/c16403.pdf"/>
    <hyperlink ref="A143" r:id="rId43" display="http://bess.illinois.edu/pdf/c15068.pdf"/>
    <hyperlink ref="A144" r:id="rId44" display="http://bess.illinois.edu/pdf/c15069.pdf"/>
    <hyperlink ref="A94" r:id="rId45" display="http://bess.illinois.edu/pdf/c14030.pdf"/>
    <hyperlink ref="A29" r:id="rId46" display="http://bess.illinois.edu/pdf/c13224.pdf"/>
    <hyperlink ref="A95" r:id="rId47" display="http://bess.illinois.edu/pdf/c14026.pdf"/>
    <hyperlink ref="A108" r:id="rId48" display="http://bess.illinois.edu/pdf/c14044.pdf"/>
    <hyperlink ref="A41" r:id="rId49" display="http://bess.illinois.edu/pdf/c13236.pdf"/>
    <hyperlink ref="A40" r:id="rId50" display="http://bess.illinois.edu/pdf/c13238.pdf"/>
    <hyperlink ref="A127" r:id="rId51" display="http://bess.illinois.edu/pdf/c12418.pdf"/>
    <hyperlink ref="A44" r:id="rId52" display="http://bess.illinois.edu/pdf/c12404.pdf"/>
    <hyperlink ref="A147" r:id="rId53" display="http://bess.illinois.edu/pdf/c14321.pdf"/>
    <hyperlink ref="A148" r:id="rId54" display="http://bess.illinois.edu/pdf/c15257.pdf"/>
    <hyperlink ref="A149" r:id="rId55" display="http://bess.illinois.edu/pdf/c16046.pdf"/>
    <hyperlink ref="A151" r:id="rId56" display="http://bess.illinois.edu/pdf/c16049.pdf"/>
    <hyperlink ref="A57" r:id="rId57" display="http://bess.illinois.edu/pdf/c15070.pdf"/>
    <hyperlink ref="A56" r:id="rId58" display="http://bess.illinois.edu/pdf/c16073.pdf"/>
    <hyperlink ref="A135" r:id="rId59" display="http://bess.illinois.edu/pdf/c15072.pdf"/>
    <hyperlink ref="A51" r:id="rId60" display="http://bess.illinois.edu/pdf/c14017.pdf"/>
    <hyperlink ref="A128" r:id="rId61" display="http://bess.illinois.edu/pdf/c12400.pdf"/>
    <hyperlink ref="A45" r:id="rId62" display="http://bess.illinois.edu/pdf/c12401.pdf"/>
    <hyperlink ref="A145" r:id="rId63" display="http://bess.illinois.edu/pdf/c14290.pdf"/>
    <hyperlink ref="A136" r:id="rId64" display="http://bess.illinois.edu/pdf/c14007.pdf"/>
    <hyperlink ref="A137" r:id="rId65" display="http://bess.illinois.edu/pdf/c12385.pdf"/>
    <hyperlink ref="A131" r:id="rId66" display="http://bess.illinois.edu/pdf/c12389.pdf"/>
    <hyperlink ref="A92" r:id="rId67" display="http://bess.illinois.edu/pdf/c16025.pdf"/>
    <hyperlink ref="A112" r:id="rId68" display="http://bess.illinois.edu/pdf/c14067.pdf"/>
    <hyperlink ref="A118" r:id="rId69" display="http://bess.illinois.edu/pdf/c14271.pdf"/>
    <hyperlink ref="A36" r:id="rId70" display="http://bess.illinois.edu/pdf/c14068.pdf"/>
    <hyperlink ref="A109" r:id="rId71" display="http://bess.illinois.edu/pdf/c16417.pdf"/>
    <hyperlink ref="A120" r:id="rId72" display="http://bess.illinois.edu/pdf/c14275.pdf"/>
    <hyperlink ref="A153" r:id="rId73" display="http://bess.illinois.edu/pdf/c16035.pdf"/>
    <hyperlink ref="A155" r:id="rId74" display="http://bess.illinois.edu/pdf/c16025.pdf"/>
    <hyperlink ref="A64" r:id="rId75" display="http://bess.illinois.edu/pdf/c16408.pdf"/>
    <hyperlink ref="A156" r:id="rId76" display="http://bess.illinois.edu/pdf/c16413.pdf"/>
    <hyperlink ref="A65" r:id="rId77" display="http://bess.illinois.edu/pdf/c16039.pdf"/>
    <hyperlink ref="A119" r:id="rId78" display="http://bess.illinois.edu/pdf/c14279.pdf"/>
    <hyperlink ref="A48" r:id="rId79" display="http://bess.illinois.edu/pdf/c12384.pdf"/>
    <hyperlink ref="A49" r:id="rId80" display="http://bess.illinois.edu/pdf/c12388.pdf"/>
    <hyperlink ref="A165" r:id="rId81" display="http://bess.illinois.edu/pdf/c09204.pdf"/>
    <hyperlink ref="A72" r:id="rId82" display="http://bess.illinois.edu/pdf/c09209.pdf"/>
    <hyperlink ref="A164" r:id="rId83" display="http://bess.illinois.edu/pdf/c09199.pdf"/>
    <hyperlink ref="A71" r:id="rId84" display="http://bess.illinois.edu/pdf/c09200.pdf"/>
    <hyperlink ref="A163" r:id="rId85" display="http://bess.illinois.edu/pdf/c09198.pdf"/>
  </hyperlinks>
  <pageMargins left="0.7" right="0.7" top="0.75" bottom="0.75" header="0.3" footer="0.3"/>
  <pageSetup orientation="portrait" horizontalDpi="1200" verticalDpi="1200" r:id="rId86"/>
  <drawing r:id="rId8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83"/>
  <sheetViews>
    <sheetView topLeftCell="B1" zoomScale="120" zoomScaleNormal="120" workbookViewId="0">
      <selection activeCell="M16" sqref="M16"/>
    </sheetView>
  </sheetViews>
  <sheetFormatPr defaultColWidth="9.109375" defaultRowHeight="14.4" x14ac:dyDescent="0.3"/>
  <cols>
    <col min="1" max="1" width="13.6640625" style="8" hidden="1" customWidth="1"/>
    <col min="2" max="2" width="26.88671875" style="8" bestFit="1" customWidth="1"/>
    <col min="3" max="3" width="26.33203125" style="8" bestFit="1" customWidth="1"/>
    <col min="4" max="4" width="12.44140625" style="8" customWidth="1"/>
    <col min="5" max="5" width="5.44140625" style="8" hidden="1" customWidth="1"/>
    <col min="6" max="6" width="10.6640625" style="8" hidden="1" customWidth="1"/>
    <col min="7" max="7" width="12.44140625" style="8" hidden="1" customWidth="1"/>
    <col min="8" max="8" width="13" style="8" hidden="1" customWidth="1"/>
    <col min="9" max="9" width="13.44140625" style="8" customWidth="1"/>
    <col min="10" max="10" width="16.5546875" style="8" customWidth="1"/>
    <col min="11" max="11" width="11.88671875" style="8" customWidth="1"/>
    <col min="12" max="12" width="10.6640625" style="18" customWidth="1"/>
    <col min="13" max="13" width="10.44140625" style="18" bestFit="1" customWidth="1"/>
    <col min="14" max="22" width="8.33203125" style="8" customWidth="1"/>
    <col min="23" max="28" width="9.109375" style="8"/>
    <col min="29" max="29" width="11" style="8" customWidth="1"/>
    <col min="30" max="30" width="9.109375" style="8"/>
    <col min="31" max="31" width="4.109375" style="8" hidden="1" customWidth="1"/>
    <col min="32" max="32" width="4.44140625" style="8" hidden="1" customWidth="1"/>
    <col min="33" max="34" width="5.44140625" style="8" hidden="1" customWidth="1"/>
    <col min="35" max="16384" width="9.109375" style="8"/>
  </cols>
  <sheetData>
    <row r="1" spans="1:37" ht="15" customHeight="1" x14ac:dyDescent="0.3">
      <c r="E1" s="38"/>
      <c r="F1" s="38"/>
      <c r="G1" s="38"/>
      <c r="H1" s="38"/>
      <c r="I1" s="111" t="s">
        <v>724</v>
      </c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37"/>
      <c r="U1" s="37"/>
      <c r="V1" s="37"/>
      <c r="Z1" s="38"/>
      <c r="AE1" s="16" t="s">
        <v>710</v>
      </c>
      <c r="AF1" s="16" t="s">
        <v>711</v>
      </c>
      <c r="AG1" s="16" t="s">
        <v>712</v>
      </c>
      <c r="AH1" s="16" t="s">
        <v>713</v>
      </c>
    </row>
    <row r="2" spans="1:37" x14ac:dyDescent="0.3">
      <c r="D2" s="38"/>
      <c r="E2" s="38"/>
      <c r="F2" s="38"/>
      <c r="G2" s="38"/>
      <c r="H2" s="38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37"/>
      <c r="U2" s="37"/>
      <c r="V2" s="37"/>
      <c r="Z2" s="38"/>
      <c r="AE2" s="21">
        <v>36</v>
      </c>
      <c r="AF2" s="21">
        <v>47</v>
      </c>
      <c r="AG2" s="21">
        <v>17</v>
      </c>
      <c r="AH2" s="21">
        <v>17.600000000000001</v>
      </c>
    </row>
    <row r="3" spans="1:37" x14ac:dyDescent="0.3">
      <c r="D3" s="38"/>
      <c r="E3" s="38"/>
      <c r="F3" s="38"/>
      <c r="G3" s="38"/>
      <c r="H3" s="38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37"/>
      <c r="U3" s="37"/>
      <c r="V3" s="37"/>
      <c r="Z3" s="38"/>
      <c r="AE3" s="21">
        <v>48</v>
      </c>
      <c r="AF3" s="21">
        <v>52</v>
      </c>
      <c r="AG3" s="21">
        <v>19.8</v>
      </c>
      <c r="AH3" s="21">
        <v>20.6</v>
      </c>
    </row>
    <row r="4" spans="1:37" x14ac:dyDescent="0.3">
      <c r="D4" s="38"/>
      <c r="E4" s="38"/>
      <c r="F4" s="38"/>
      <c r="G4" s="38"/>
      <c r="H4" s="38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37"/>
      <c r="U4" s="37"/>
      <c r="V4" s="37"/>
      <c r="Z4" s="38"/>
      <c r="AE4" s="21">
        <v>53</v>
      </c>
      <c r="AF4" s="21"/>
      <c r="AG4" s="21">
        <v>21.8</v>
      </c>
      <c r="AH4" s="21">
        <v>22.9</v>
      </c>
    </row>
    <row r="5" spans="1:37" x14ac:dyDescent="0.3">
      <c r="D5" s="38"/>
      <c r="E5" s="38"/>
      <c r="F5" s="38"/>
      <c r="G5" s="38"/>
      <c r="H5" s="38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37"/>
      <c r="U5" s="37"/>
      <c r="V5" s="37"/>
      <c r="Z5" s="38"/>
      <c r="AH5" s="21"/>
      <c r="AI5" s="21"/>
      <c r="AJ5" s="21"/>
      <c r="AK5" s="21"/>
    </row>
    <row r="6" spans="1:37" ht="52.2" customHeight="1" x14ac:dyDescent="0.3">
      <c r="D6" s="38"/>
      <c r="E6" s="38"/>
      <c r="F6" s="38"/>
      <c r="G6" s="38"/>
      <c r="H6" s="38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37"/>
      <c r="U6" s="37"/>
      <c r="V6" s="37"/>
      <c r="Z6" s="38"/>
      <c r="AH6" s="21"/>
      <c r="AI6" s="21"/>
      <c r="AJ6" s="21"/>
      <c r="AK6" s="21"/>
    </row>
    <row r="7" spans="1:37" x14ac:dyDescent="0.3">
      <c r="D7" s="38"/>
      <c r="E7" s="38"/>
      <c r="F7" s="38"/>
      <c r="G7" s="38"/>
      <c r="H7" s="38"/>
      <c r="I7" s="38"/>
      <c r="J7" s="38"/>
      <c r="K7" s="38"/>
      <c r="L7" s="38"/>
      <c r="M7" s="36"/>
      <c r="O7" s="37"/>
      <c r="P7" s="37"/>
      <c r="Q7" s="37"/>
      <c r="R7" s="37"/>
      <c r="S7" s="37"/>
      <c r="T7" s="37"/>
      <c r="U7" s="37"/>
      <c r="V7" s="37"/>
      <c r="Z7" s="38"/>
    </row>
    <row r="8" spans="1:37" ht="28.8" x14ac:dyDescent="0.55000000000000004">
      <c r="B8" s="25" t="s">
        <v>720</v>
      </c>
      <c r="L8" s="28" t="s">
        <v>721</v>
      </c>
      <c r="M8" s="39">
        <v>43959</v>
      </c>
      <c r="N8" s="18"/>
    </row>
    <row r="9" spans="1:37" s="17" customFormat="1" ht="27.6" x14ac:dyDescent="0.3">
      <c r="A9" s="103" t="s">
        <v>0</v>
      </c>
      <c r="B9" s="30" t="s">
        <v>1</v>
      </c>
      <c r="C9" s="30" t="s">
        <v>221</v>
      </c>
      <c r="D9" s="41" t="s">
        <v>718</v>
      </c>
      <c r="E9" s="30" t="s">
        <v>222</v>
      </c>
      <c r="F9" s="30" t="s">
        <v>223</v>
      </c>
      <c r="G9" s="41" t="s">
        <v>224</v>
      </c>
      <c r="H9" s="41" t="s">
        <v>225</v>
      </c>
      <c r="I9" s="41" t="s">
        <v>226</v>
      </c>
      <c r="J9" s="41" t="s">
        <v>717</v>
      </c>
      <c r="K9" s="41" t="s">
        <v>227</v>
      </c>
      <c r="L9" s="30" t="s">
        <v>93</v>
      </c>
      <c r="M9" s="30" t="s">
        <v>220</v>
      </c>
    </row>
    <row r="10" spans="1:37" s="20" customFormat="1" ht="13.8" x14ac:dyDescent="0.3">
      <c r="A10" s="22" t="s">
        <v>843</v>
      </c>
      <c r="B10" s="42" t="s">
        <v>273</v>
      </c>
      <c r="C10" s="42" t="s">
        <v>275</v>
      </c>
      <c r="D10" s="43">
        <v>54</v>
      </c>
      <c r="E10" s="43" t="s">
        <v>99</v>
      </c>
      <c r="F10" s="43" t="s">
        <v>232</v>
      </c>
      <c r="G10" s="43">
        <v>25100</v>
      </c>
      <c r="H10" s="44">
        <v>27.7</v>
      </c>
      <c r="I10" s="43">
        <v>23500</v>
      </c>
      <c r="J10" s="44">
        <v>24.5</v>
      </c>
      <c r="K10" s="45">
        <v>0.76</v>
      </c>
      <c r="L10" s="43">
        <v>1</v>
      </c>
      <c r="M10" s="40" t="str">
        <f>IF(OR(AND(AND(D10&gt;=$AE$2,D10&lt;=$AF$2),AND(J10&gt;=$AG$2,J10&lt;$AH$2)),AND(AND(D10&gt;=$AE$3,D10&lt;=$AF$3),AND(J10&gt;=$AG$3, J10&lt;$AH$3)),AND(AND(D10&gt;=$AE$4),AND(J10&gt;=$AG$4,J10&lt;$AH$4))),"Tier 1",IF(OR(AND(AND(D10&gt;=$AE$2,D10&lt;=$AF$2),AND(J10&gt;=$AH$2)),AND(AND(D10&gt;=$AE$3,D10&lt;=$AF$3),AND(J10&gt;=$AH$3)),AND(D10&gt;=$AE$4,J10&gt;=$AH$4)),"Tier 2","None"))</f>
        <v>Tier 2</v>
      </c>
    </row>
    <row r="11" spans="1:37" s="20" customFormat="1" ht="13.8" x14ac:dyDescent="0.3">
      <c r="A11" s="23" t="s">
        <v>533</v>
      </c>
      <c r="B11" s="42" t="s">
        <v>273</v>
      </c>
      <c r="C11" s="42" t="s">
        <v>534</v>
      </c>
      <c r="D11" s="43">
        <v>61</v>
      </c>
      <c r="E11" s="43" t="s">
        <v>99</v>
      </c>
      <c r="F11" s="43" t="s">
        <v>232</v>
      </c>
      <c r="G11" s="43">
        <v>27400</v>
      </c>
      <c r="H11" s="44">
        <v>26.3</v>
      </c>
      <c r="I11" s="43">
        <v>24000</v>
      </c>
      <c r="J11" s="44">
        <v>21.9</v>
      </c>
      <c r="K11" s="45">
        <v>0.46</v>
      </c>
      <c r="L11" s="43">
        <v>3</v>
      </c>
      <c r="M11" s="40" t="str">
        <f>IF(OR(AND(AND(D11&gt;=$AE$2,D11&lt;=$AF$2),AND(J11&gt;=$AG$2,J11&lt;$AH$2)),AND(AND(D11&gt;=$AE$3,D11&lt;=$AF$3),AND(J11&gt;=$AG$3, J11&lt;$AH$3)),AND(AND(D11&gt;=$AE$4),AND(J11&gt;=$AG$4,J11&lt;$AH$4))),"Tier 1",IF(OR(AND(AND(D11&gt;=$AE$2,D11&lt;=$AF$2),AND(J11&gt;=$AH$2)),AND(AND(D11&gt;=$AE$3,D11&lt;=$AF$3),AND(J11&gt;=$AH$3)),AND(D11&gt;=$AE$4,J11&gt;=$AH$4)),"Tier 2","None"))</f>
        <v>Tier 1</v>
      </c>
    </row>
    <row r="12" spans="1:37" s="20" customFormat="1" ht="13.8" x14ac:dyDescent="0.3">
      <c r="A12" s="22" t="s">
        <v>316</v>
      </c>
      <c r="B12" s="42" t="s">
        <v>302</v>
      </c>
      <c r="C12" s="42" t="s">
        <v>317</v>
      </c>
      <c r="D12" s="43">
        <v>54</v>
      </c>
      <c r="E12" s="43" t="s">
        <v>99</v>
      </c>
      <c r="F12" s="43" t="s">
        <v>245</v>
      </c>
      <c r="G12" s="43">
        <v>26700</v>
      </c>
      <c r="H12" s="44">
        <v>25.2</v>
      </c>
      <c r="I12" s="43">
        <v>24900</v>
      </c>
      <c r="J12" s="44">
        <v>22.2</v>
      </c>
      <c r="K12" s="45">
        <v>0.75</v>
      </c>
      <c r="L12" s="43">
        <v>1</v>
      </c>
      <c r="M12" s="40" t="str">
        <f>IF(OR(AND(AND(D12&gt;=$AE$2,D12&lt;=$AF$2),AND(J12&gt;=$AG$2,J12&lt;$AH$2)),AND(AND(D12&gt;=$AE$3,D12&lt;=$AF$3),AND(J12&gt;=$AG$3, J12&lt;$AH$3)),AND(AND(D12&gt;=$AE$4),AND(J12&gt;=$AG$4,J12&lt;$AH$4))),"Tier 1",IF(OR(AND(AND(D12&gt;=$AE$2,D12&lt;=$AF$2),AND(J12&gt;=$AH$2)),AND(AND(D12&gt;=$AE$3,D12&lt;=$AF$3),AND(J12&gt;=$AH$3)),AND(D12&gt;=$AE$4,J12&gt;=$AH$4)),"Tier 2","None"))</f>
        <v>Tier 1</v>
      </c>
    </row>
    <row r="13" spans="1:37" s="20" customFormat="1" ht="13.8" x14ac:dyDescent="0.3">
      <c r="A13" s="22" t="s">
        <v>318</v>
      </c>
      <c r="B13" s="42" t="s">
        <v>302</v>
      </c>
      <c r="C13" s="42" t="s">
        <v>319</v>
      </c>
      <c r="D13" s="43">
        <v>54</v>
      </c>
      <c r="E13" s="43" t="s">
        <v>99</v>
      </c>
      <c r="F13" s="43" t="s">
        <v>245</v>
      </c>
      <c r="G13" s="43">
        <v>26000</v>
      </c>
      <c r="H13" s="44">
        <v>26.4</v>
      </c>
      <c r="I13" s="43">
        <v>24000</v>
      </c>
      <c r="J13" s="44">
        <v>22.7</v>
      </c>
      <c r="K13" s="45">
        <v>0.69</v>
      </c>
      <c r="L13" s="43">
        <v>1</v>
      </c>
      <c r="M13" s="40" t="str">
        <f>IF(OR(AND(AND(D13&gt;=$AE$2,D13&lt;=$AF$2),AND(J13&gt;=$AG$2,J13&lt;$AH$2)),AND(AND(D13&gt;=$AE$3,D13&lt;=$AF$3),AND(J13&gt;=$AG$3, J13&lt;$AH$3)),AND(AND(D13&gt;=$AE$4),AND(J13&gt;=$AG$4,J13&lt;$AH$4))),"Tier 1",IF(OR(AND(AND(D13&gt;=$AE$2,D13&lt;=$AF$2),AND(J13&gt;=$AH$2)),AND(AND(D13&gt;=$AE$3,D13&lt;=$AF$3),AND(J13&gt;=$AH$3)),AND(D13&gt;=$AE$4,J13&gt;=$AH$4)),"Tier 2","None"))</f>
        <v>Tier 1</v>
      </c>
    </row>
    <row r="14" spans="1:37" s="20" customFormat="1" ht="13.8" x14ac:dyDescent="0.3">
      <c r="A14" s="67">
        <v>6191</v>
      </c>
      <c r="B14" s="68" t="s">
        <v>95</v>
      </c>
      <c r="C14" s="68" t="s">
        <v>234</v>
      </c>
      <c r="D14" s="69">
        <v>36</v>
      </c>
      <c r="E14" s="69" t="s">
        <v>99</v>
      </c>
      <c r="F14" s="69" t="s">
        <v>232</v>
      </c>
      <c r="G14" s="69">
        <v>10100</v>
      </c>
      <c r="H14" s="70">
        <v>19.2</v>
      </c>
      <c r="I14" s="69">
        <v>9100</v>
      </c>
      <c r="J14" s="70">
        <v>17.3</v>
      </c>
      <c r="K14" s="71">
        <v>0.5</v>
      </c>
      <c r="L14" s="69">
        <v>3</v>
      </c>
      <c r="M14" s="72" t="str">
        <f>IF(OR(AND(AND(D14&gt;=$AE$2,D14&lt;=$AF$2),AND(J14&gt;=$AG$2,J14&lt;$AH$2)),AND(AND(D14&gt;=$AE$3,D14&lt;=$AF$3),AND(J14&gt;=$AG$3, J14&lt;$AH$3)),AND(AND(D14&gt;=$AE$4),AND(J14&gt;=$AG$4,J14&lt;$AH$4))),"Tier 1",IF(OR(AND(AND(D14&gt;=$AE$2,D14&lt;=$AF$2),AND(J14&gt;=$AH$2)),AND(AND(D14&gt;=$AE$3,D14&lt;=$AF$3),AND(J14&gt;=$AH$3)),AND(D14&gt;=$AE$4,J14&gt;=$AH$4)),"Tier 2","None"))</f>
        <v>Tier 1</v>
      </c>
    </row>
    <row r="15" spans="1:37" s="20" customFormat="1" ht="13.8" x14ac:dyDescent="0.3">
      <c r="A15" s="74" t="s">
        <v>810</v>
      </c>
      <c r="B15" s="68" t="s">
        <v>95</v>
      </c>
      <c r="C15" s="68" t="s">
        <v>234</v>
      </c>
      <c r="D15" s="69">
        <v>36</v>
      </c>
      <c r="E15" s="69" t="s">
        <v>99</v>
      </c>
      <c r="F15" s="69" t="s">
        <v>232</v>
      </c>
      <c r="G15" s="69">
        <v>10000</v>
      </c>
      <c r="H15" s="70">
        <v>20.5</v>
      </c>
      <c r="I15" s="69">
        <v>9000</v>
      </c>
      <c r="J15" s="70">
        <v>18.399999999999999</v>
      </c>
      <c r="K15" s="71">
        <v>0.44</v>
      </c>
      <c r="L15" s="69">
        <v>1</v>
      </c>
      <c r="M15" s="72" t="str">
        <f>IF(OR(AND(AND(D15&gt;=$AE$2,D15&lt;=$AF$2),AND(J15&gt;=$AG$2,J15&lt;$AH$2)),AND(AND(D15&gt;=$AE$3,D15&lt;=$AF$3),AND(J15&gt;=$AG$3, J15&lt;$AH$3)),AND(AND(D15&gt;=$AE$4),AND(J15&gt;=$AG$4,J15&lt;$AH$4))),"Tier 1",IF(OR(AND(AND(D15&gt;=$AE$2,D15&lt;=$AF$2),AND(J15&gt;=$AH$2)),AND(AND(D15&gt;=$AE$3,D15&lt;=$AF$3),AND(J15&gt;=$AH$3)),AND(D15&gt;=$AE$4,J15&gt;=$AH$4)),"Tier 2","None"))</f>
        <v>Tier 2</v>
      </c>
    </row>
    <row r="16" spans="1:37" s="20" customFormat="1" ht="13.8" x14ac:dyDescent="0.3">
      <c r="A16" s="74" t="s">
        <v>809</v>
      </c>
      <c r="B16" s="68" t="s">
        <v>95</v>
      </c>
      <c r="C16" s="68" t="s">
        <v>234</v>
      </c>
      <c r="D16" s="69">
        <v>36</v>
      </c>
      <c r="E16" s="69" t="s">
        <v>99</v>
      </c>
      <c r="F16" s="69" t="s">
        <v>232</v>
      </c>
      <c r="G16" s="69">
        <v>10100</v>
      </c>
      <c r="H16" s="70">
        <v>20.3</v>
      </c>
      <c r="I16" s="69">
        <v>9100</v>
      </c>
      <c r="J16" s="70">
        <v>18.600000000000001</v>
      </c>
      <c r="K16" s="71">
        <v>0.47</v>
      </c>
      <c r="L16" s="69">
        <v>1</v>
      </c>
      <c r="M16" s="72" t="str">
        <f>IF(OR(AND(AND(D16&gt;=$AE$2,D16&lt;=$AF$2),AND(J16&gt;=$AG$2,J16&lt;$AH$2)),AND(AND(D16&gt;=$AE$3,D16&lt;=$AF$3),AND(J16&gt;=$AG$3, J16&lt;$AH$3)),AND(AND(D16&gt;=$AE$4),AND(J16&gt;=$AG$4,J16&lt;$AH$4))),"Tier 1",IF(OR(AND(AND(D16&gt;=$AE$2,D16&lt;=$AF$2),AND(J16&gt;=$AH$2)),AND(AND(D16&gt;=$AE$3,D16&lt;=$AF$3),AND(J16&gt;=$AH$3)),AND(D16&gt;=$AE$4,J16&gt;=$AH$4)),"Tier 2","None"))</f>
        <v>Tier 2</v>
      </c>
    </row>
    <row r="17" spans="1:34" s="20" customFormat="1" ht="13.8" x14ac:dyDescent="0.3">
      <c r="A17" s="74">
        <v>6204</v>
      </c>
      <c r="B17" s="68" t="s">
        <v>95</v>
      </c>
      <c r="C17" s="68" t="s">
        <v>235</v>
      </c>
      <c r="D17" s="69">
        <v>36</v>
      </c>
      <c r="E17" s="69" t="s">
        <v>99</v>
      </c>
      <c r="F17" s="69" t="s">
        <v>232</v>
      </c>
      <c r="G17" s="69">
        <v>11400</v>
      </c>
      <c r="H17" s="70">
        <v>21.3</v>
      </c>
      <c r="I17" s="69">
        <v>10200</v>
      </c>
      <c r="J17" s="70">
        <v>18.899999999999999</v>
      </c>
      <c r="K17" s="71">
        <v>0.61</v>
      </c>
      <c r="L17" s="69">
        <v>3</v>
      </c>
      <c r="M17" s="72" t="str">
        <f>IF(OR(AND(AND(D17&gt;=$AE$2,D17&lt;=$AF$2),AND(J17&gt;=$AG$2,J17&lt;$AH$2)),AND(AND(D17&gt;=$AE$3,D17&lt;=$AF$3),AND(J17&gt;=$AG$3, J17&lt;$AH$3)),AND(AND(D17&gt;=$AE$4),AND(J17&gt;=$AG$4,J17&lt;$AH$4))),"Tier 1",IF(OR(AND(AND(D17&gt;=$AE$2,D17&lt;=$AF$2),AND(J17&gt;=$AH$2)),AND(AND(D17&gt;=$AE$3,D17&lt;=$AF$3),AND(J17&gt;=$AH$3)),AND(D17&gt;=$AE$4,J17&gt;=$AH$4)),"Tier 2","None"))</f>
        <v>Tier 2</v>
      </c>
    </row>
    <row r="18" spans="1:34" s="20" customFormat="1" ht="13.8" x14ac:dyDescent="0.3">
      <c r="A18" s="74">
        <v>6209</v>
      </c>
      <c r="B18" s="68" t="s">
        <v>95</v>
      </c>
      <c r="C18" s="68" t="s">
        <v>233</v>
      </c>
      <c r="D18" s="69">
        <v>36</v>
      </c>
      <c r="E18" s="69" t="s">
        <v>99</v>
      </c>
      <c r="F18" s="69" t="s">
        <v>232</v>
      </c>
      <c r="G18" s="69">
        <v>11700</v>
      </c>
      <c r="H18" s="70">
        <v>21.5</v>
      </c>
      <c r="I18" s="69">
        <v>10600</v>
      </c>
      <c r="J18" s="70">
        <v>19</v>
      </c>
      <c r="K18" s="71">
        <v>0.67</v>
      </c>
      <c r="L18" s="69">
        <v>3</v>
      </c>
      <c r="M18" s="72" t="str">
        <f>IF(OR(AND(AND(D18&gt;=$AE$2,D18&lt;=$AF$2),AND(J18&gt;=$AG$2,J18&lt;$AH$2)),AND(AND(D18&gt;=$AE$3,D18&lt;=$AF$3),AND(J18&gt;=$AG$3, J18&lt;$AH$3)),AND(AND(D18&gt;=$AE$4),AND(J18&gt;=$AG$4,J18&lt;$AH$4))),"Tier 1",IF(OR(AND(AND(D18&gt;=$AE$2,D18&lt;=$AF$2),AND(J18&gt;=$AH$2)),AND(AND(D18&gt;=$AE$3,D18&lt;=$AF$3),AND(J18&gt;=$AH$3)),AND(D18&gt;=$AE$4,J18&gt;=$AH$4)),"Tier 2","None"))</f>
        <v>Tier 2</v>
      </c>
    </row>
    <row r="19" spans="1:34" s="20" customFormat="1" ht="13.8" x14ac:dyDescent="0.3">
      <c r="A19" s="74">
        <v>10136</v>
      </c>
      <c r="B19" s="68" t="s">
        <v>95</v>
      </c>
      <c r="C19" s="68" t="s">
        <v>236</v>
      </c>
      <c r="D19" s="69">
        <v>36</v>
      </c>
      <c r="E19" s="69" t="s">
        <v>99</v>
      </c>
      <c r="F19" s="69" t="s">
        <v>232</v>
      </c>
      <c r="G19" s="69">
        <v>13410</v>
      </c>
      <c r="H19" s="70">
        <v>21</v>
      </c>
      <c r="I19" s="69">
        <v>12350</v>
      </c>
      <c r="J19" s="70">
        <v>19</v>
      </c>
      <c r="K19" s="71">
        <v>0.71</v>
      </c>
      <c r="L19" s="69">
        <v>1</v>
      </c>
      <c r="M19" s="72" t="str">
        <f>IF(OR(AND(AND(D19&gt;=$AE$2,D19&lt;=$AF$2),AND(J19&gt;=$AG$2,J19&lt;$AH$2)),AND(AND(D19&gt;=$AE$3,D19&lt;=$AF$3),AND(J19&gt;=$AG$3, J19&lt;$AH$3)),AND(AND(D19&gt;=$AE$4),AND(J19&gt;=$AG$4,J19&lt;$AH$4))),"Tier 1",IF(OR(AND(AND(D19&gt;=$AE$2,D19&lt;=$AF$2),AND(J19&gt;=$AH$2)),AND(AND(D19&gt;=$AE$3,D19&lt;=$AF$3),AND(J19&gt;=$AH$3)),AND(D19&gt;=$AE$4,J19&gt;=$AH$4)),"Tier 2","None"))</f>
        <v>Tier 2</v>
      </c>
    </row>
    <row r="20" spans="1:34" s="20" customFormat="1" ht="13.8" x14ac:dyDescent="0.3">
      <c r="A20" s="74">
        <v>10137</v>
      </c>
      <c r="B20" s="68" t="s">
        <v>95</v>
      </c>
      <c r="C20" s="68" t="s">
        <v>237</v>
      </c>
      <c r="D20" s="69">
        <v>36</v>
      </c>
      <c r="E20" s="69" t="s">
        <v>99</v>
      </c>
      <c r="F20" s="69" t="s">
        <v>232</v>
      </c>
      <c r="G20" s="69">
        <v>11470</v>
      </c>
      <c r="H20" s="70">
        <v>22.9</v>
      </c>
      <c r="I20" s="69">
        <v>10680</v>
      </c>
      <c r="J20" s="70">
        <v>19.899999999999999</v>
      </c>
      <c r="K20" s="71">
        <v>0.77</v>
      </c>
      <c r="L20" s="69">
        <v>1</v>
      </c>
      <c r="M20" s="72" t="str">
        <f>IF(OR(AND(AND(D20&gt;=$AE$2,D20&lt;=$AF$2),AND(J20&gt;=$AG$2,J20&lt;$AH$2)),AND(AND(D20&gt;=$AE$3,D20&lt;=$AF$3),AND(J20&gt;=$AG$3, J20&lt;$AH$3)),AND(AND(D20&gt;=$AE$4),AND(J20&gt;=$AG$4,J20&lt;$AH$4))),"Tier 1",IF(OR(AND(AND(D20&gt;=$AE$2,D20&lt;=$AF$2),AND(J20&gt;=$AH$2)),AND(AND(D20&gt;=$AE$3,D20&lt;=$AF$3),AND(J20&gt;=$AH$3)),AND(D20&gt;=$AE$4,J20&gt;=$AH$4)),"Tier 2","None"))</f>
        <v>Tier 2</v>
      </c>
    </row>
    <row r="21" spans="1:34" s="20" customFormat="1" ht="13.8" x14ac:dyDescent="0.3">
      <c r="A21" s="74">
        <v>6207</v>
      </c>
      <c r="B21" s="68" t="s">
        <v>95</v>
      </c>
      <c r="C21" s="68" t="s">
        <v>233</v>
      </c>
      <c r="D21" s="69">
        <v>36</v>
      </c>
      <c r="E21" s="69" t="s">
        <v>99</v>
      </c>
      <c r="F21" s="69" t="s">
        <v>232</v>
      </c>
      <c r="G21" s="69">
        <v>11600</v>
      </c>
      <c r="H21" s="70">
        <v>22.2</v>
      </c>
      <c r="I21" s="69">
        <v>10600</v>
      </c>
      <c r="J21" s="70">
        <v>20.2</v>
      </c>
      <c r="K21" s="71">
        <v>0.66</v>
      </c>
      <c r="L21" s="69">
        <v>1</v>
      </c>
      <c r="M21" s="72" t="str">
        <f>IF(OR(AND(AND(D21&gt;=$AE$2,D21&lt;=$AF$2),AND(J21&gt;=$AG$2,J21&lt;$AH$2)),AND(AND(D21&gt;=$AE$3,D21&lt;=$AF$3),AND(J21&gt;=$AG$3, J21&lt;$AH$3)),AND(AND(D21&gt;=$AE$4),AND(J21&gt;=$AG$4,J21&lt;$AH$4))),"Tier 1",IF(OR(AND(AND(D21&gt;=$AE$2,D21&lt;=$AF$2),AND(J21&gt;=$AH$2)),AND(AND(D21&gt;=$AE$3,D21&lt;=$AF$3),AND(J21&gt;=$AH$3)),AND(D21&gt;=$AE$4,J21&gt;=$AH$4)),"Tier 2","None"))</f>
        <v>Tier 2</v>
      </c>
    </row>
    <row r="22" spans="1:34" s="20" customFormat="1" ht="13.8" x14ac:dyDescent="0.3">
      <c r="A22" s="74">
        <v>6208</v>
      </c>
      <c r="B22" s="68" t="s">
        <v>95</v>
      </c>
      <c r="C22" s="68" t="s">
        <v>233</v>
      </c>
      <c r="D22" s="69">
        <v>36</v>
      </c>
      <c r="E22" s="69" t="s">
        <v>99</v>
      </c>
      <c r="F22" s="69" t="s">
        <v>232</v>
      </c>
      <c r="G22" s="69">
        <v>11700</v>
      </c>
      <c r="H22" s="70">
        <v>22.7</v>
      </c>
      <c r="I22" s="69">
        <v>10500</v>
      </c>
      <c r="J22" s="70">
        <v>20.2</v>
      </c>
      <c r="K22" s="71">
        <v>0.65</v>
      </c>
      <c r="L22" s="69">
        <v>1</v>
      </c>
      <c r="M22" s="72" t="str">
        <f>IF(OR(AND(AND(D22&gt;=$AE$2,D22&lt;=$AF$2),AND(J22&gt;=$AG$2,J22&lt;$AH$2)),AND(AND(D22&gt;=$AE$3,D22&lt;=$AF$3),AND(J22&gt;=$AG$3, J22&lt;$AH$3)),AND(AND(D22&gt;=$AE$4),AND(J22&gt;=$AG$4,J22&lt;$AH$4))),"Tier 1",IF(OR(AND(AND(D22&gt;=$AE$2,D22&lt;=$AF$2),AND(J22&gt;=$AH$2)),AND(AND(D22&gt;=$AE$3,D22&lt;=$AF$3),AND(J22&gt;=$AH$3)),AND(D22&gt;=$AE$4,J22&gt;=$AH$4)),"Tier 2","None"))</f>
        <v>Tier 2</v>
      </c>
    </row>
    <row r="23" spans="1:34" s="20" customFormat="1" ht="13.8" x14ac:dyDescent="0.3">
      <c r="A23" s="74">
        <v>6206</v>
      </c>
      <c r="B23" s="68" t="s">
        <v>95</v>
      </c>
      <c r="C23" s="68" t="s">
        <v>235</v>
      </c>
      <c r="D23" s="69">
        <v>36</v>
      </c>
      <c r="E23" s="69" t="s">
        <v>99</v>
      </c>
      <c r="F23" s="69" t="s">
        <v>232</v>
      </c>
      <c r="G23" s="69">
        <v>11400</v>
      </c>
      <c r="H23" s="70">
        <v>23.5</v>
      </c>
      <c r="I23" s="69">
        <v>10200</v>
      </c>
      <c r="J23" s="70">
        <v>20.5</v>
      </c>
      <c r="K23" s="71">
        <v>0.59</v>
      </c>
      <c r="L23" s="69">
        <v>1</v>
      </c>
      <c r="M23" s="72" t="str">
        <f>IF(OR(AND(AND(D23&gt;=$AE$2,D23&lt;=$AF$2),AND(J23&gt;=$AG$2,J23&lt;$AH$2)),AND(AND(D23&gt;=$AE$3,D23&lt;=$AF$3),AND(J23&gt;=$AG$3, J23&lt;$AH$3)),AND(AND(D23&gt;=$AE$4),AND(J23&gt;=$AG$4,J23&lt;$AH$4))),"Tier 1",IF(OR(AND(AND(D23&gt;=$AE$2,D23&lt;=$AF$2),AND(J23&gt;=$AH$2)),AND(AND(D23&gt;=$AE$3,D23&lt;=$AF$3),AND(J23&gt;=$AH$3)),AND(D23&gt;=$AE$4,J23&gt;=$AH$4)),"Tier 2","None"))</f>
        <v>Tier 2</v>
      </c>
    </row>
    <row r="24" spans="1:34" s="20" customFormat="1" ht="13.8" x14ac:dyDescent="0.3">
      <c r="A24" s="74">
        <v>6205</v>
      </c>
      <c r="B24" s="68" t="s">
        <v>95</v>
      </c>
      <c r="C24" s="68" t="s">
        <v>235</v>
      </c>
      <c r="D24" s="69">
        <v>36</v>
      </c>
      <c r="E24" s="69" t="s">
        <v>99</v>
      </c>
      <c r="F24" s="69" t="s">
        <v>232</v>
      </c>
      <c r="G24" s="69">
        <v>11400</v>
      </c>
      <c r="H24" s="70">
        <v>23.3</v>
      </c>
      <c r="I24" s="69">
        <v>10200</v>
      </c>
      <c r="J24" s="107">
        <v>20.8</v>
      </c>
      <c r="K24" s="71">
        <v>0.61</v>
      </c>
      <c r="L24" s="69">
        <v>1</v>
      </c>
      <c r="M24" s="72" t="str">
        <f>IF(OR(AND(AND(D24&gt;=$AE$2,D24&lt;=$AF$2),AND(J24&gt;=$AG$2,J24&lt;$AH$2)),AND(AND(D24&gt;=$AE$3,D24&lt;=$AF$3),AND(J24&gt;=$AG$3, J24&lt;$AH$3)),AND(AND(D24&gt;=$AE$4),AND(J24&gt;=$AG$4,J24&lt;$AH$4))),"Tier 1",IF(OR(AND(AND(D24&gt;=$AE$2,D24&lt;=$AF$2),AND(J24&gt;=$AH$2)),AND(AND(D24&gt;=$AE$3,D24&lt;=$AF$3),AND(J24&gt;=$AH$3)),AND(D24&gt;=$AE$4,J24&gt;=$AH$4)),"Tier 2","None"))</f>
        <v>Tier 2</v>
      </c>
    </row>
    <row r="25" spans="1:34" s="20" customFormat="1" ht="13.8" x14ac:dyDescent="0.3">
      <c r="A25" s="23">
        <v>1110</v>
      </c>
      <c r="B25" s="42" t="s">
        <v>95</v>
      </c>
      <c r="C25" s="42" t="s">
        <v>343</v>
      </c>
      <c r="D25" s="43">
        <v>48</v>
      </c>
      <c r="E25" s="43" t="s">
        <v>99</v>
      </c>
      <c r="F25" s="43" t="s">
        <v>232</v>
      </c>
      <c r="G25" s="43">
        <v>19300</v>
      </c>
      <c r="H25" s="44">
        <v>26</v>
      </c>
      <c r="I25" s="43">
        <v>16900</v>
      </c>
      <c r="J25" s="44">
        <v>21.4</v>
      </c>
      <c r="K25" s="45">
        <v>0.41</v>
      </c>
      <c r="L25" s="43">
        <v>1</v>
      </c>
      <c r="M25" s="40" t="str">
        <f>IF(OR(AND(AND(D25&gt;=$AE$2,D25&lt;=$AF$2),AND(J25&gt;=$AG$2,J25&lt;$AH$2)),AND(AND(D25&gt;=$AE$3,D25&lt;=$AF$3),AND(J25&gt;=$AG$3, J25&lt;$AH$3)),AND(AND(D25&gt;=$AE$4),AND(J25&gt;=$AG$4,J25&lt;$AH$4))),"Tier 1",IF(OR(AND(AND(D25&gt;=$AE$2,D25&lt;=$AF$2),AND(J25&gt;=$AH$2)),AND(AND(D25&gt;=$AE$3,D25&lt;=$AF$3),AND(J25&gt;=$AH$3)),AND(D25&gt;=$AE$4,J25&gt;=$AH$4)),"Tier 2","None"))</f>
        <v>Tier 2</v>
      </c>
    </row>
    <row r="26" spans="1:34" s="20" customFormat="1" ht="13.8" x14ac:dyDescent="0.3">
      <c r="A26" s="22">
        <v>1175</v>
      </c>
      <c r="B26" s="42" t="s">
        <v>95</v>
      </c>
      <c r="C26" s="42" t="s">
        <v>323</v>
      </c>
      <c r="D26" s="43">
        <v>53</v>
      </c>
      <c r="E26" s="43" t="s">
        <v>99</v>
      </c>
      <c r="F26" s="43" t="s">
        <v>232</v>
      </c>
      <c r="G26" s="43">
        <v>26800</v>
      </c>
      <c r="H26" s="44">
        <v>24.9</v>
      </c>
      <c r="I26" s="43">
        <v>24700</v>
      </c>
      <c r="J26" s="44">
        <v>22</v>
      </c>
      <c r="K26" s="45">
        <v>0.71</v>
      </c>
      <c r="L26" s="43">
        <v>1</v>
      </c>
      <c r="M26" s="40" t="str">
        <f>IF(OR(AND(AND(D26&gt;=$AE$2,D26&lt;=$AF$2),AND(J26&gt;=$AG$2,J26&lt;$AH$2)),AND(AND(D26&gt;=$AE$3,D26&lt;=$AF$3),AND(J26&gt;=$AG$3, J26&lt;$AH$3)),AND(AND(D26&gt;=$AE$4),AND(J26&gt;=$AG$4,J26&lt;$AH$4))),"Tier 1",IF(OR(AND(AND(D26&gt;=$AE$2,D26&lt;=$AF$2),AND(J26&gt;=$AH$2)),AND(AND(D26&gt;=$AE$3,D26&lt;=$AF$3),AND(J26&gt;=$AH$3)),AND(D26&gt;=$AE$4,J26&gt;=$AH$4)),"Tier 2","None"))</f>
        <v>Tier 1</v>
      </c>
    </row>
    <row r="27" spans="1:34" s="20" customFormat="1" ht="13.8" x14ac:dyDescent="0.3">
      <c r="A27" s="74" t="s">
        <v>784</v>
      </c>
      <c r="B27" s="68" t="s">
        <v>95</v>
      </c>
      <c r="C27" s="68" t="s">
        <v>339</v>
      </c>
      <c r="D27" s="69">
        <v>53</v>
      </c>
      <c r="E27" s="69" t="s">
        <v>99</v>
      </c>
      <c r="F27" s="69" t="s">
        <v>245</v>
      </c>
      <c r="G27" s="69">
        <v>25200</v>
      </c>
      <c r="H27" s="70">
        <v>25.2</v>
      </c>
      <c r="I27" s="69">
        <v>23000</v>
      </c>
      <c r="J27" s="70">
        <v>22.5</v>
      </c>
      <c r="K27" s="71">
        <v>0.65</v>
      </c>
      <c r="L27" s="69">
        <v>1</v>
      </c>
      <c r="M27" s="72" t="str">
        <f>IF(OR(AND(AND(D27&gt;=$AE$2,D27&lt;=$AF$2),AND(J27&gt;=$AG$2,J27&lt;$AH$2)),AND(AND(D27&gt;=$AE$3,D27&lt;=$AF$3),AND(J27&gt;=$AG$3, J27&lt;$AH$3)),AND(AND(D27&gt;=$AE$4),AND(J27&gt;=$AG$4,J27&lt;$AH$4))),"Tier 1",IF(OR(AND(AND(D27&gt;=$AE$2,D27&lt;=$AF$2),AND(J27&gt;=$AH$2)),AND(AND(D27&gt;=$AE$3,D27&lt;=$AF$3),AND(J27&gt;=$AH$3)),AND(D27&gt;=$AE$4,J27&gt;=$AH$4)),"Tier 2","None"))</f>
        <v>Tier 1</v>
      </c>
    </row>
    <row r="28" spans="1:34" s="20" customFormat="1" ht="13.8" x14ac:dyDescent="0.3">
      <c r="A28" s="74" t="s">
        <v>804</v>
      </c>
      <c r="B28" s="68" t="s">
        <v>95</v>
      </c>
      <c r="C28" s="68" t="s">
        <v>333</v>
      </c>
      <c r="D28" s="69">
        <v>53</v>
      </c>
      <c r="E28" s="69" t="s">
        <v>99</v>
      </c>
      <c r="F28" s="69" t="s">
        <v>232</v>
      </c>
      <c r="G28" s="69">
        <v>25700</v>
      </c>
      <c r="H28" s="70">
        <v>25.2</v>
      </c>
      <c r="I28" s="69">
        <v>23700</v>
      </c>
      <c r="J28" s="70">
        <v>22.5</v>
      </c>
      <c r="K28" s="71">
        <v>0.73</v>
      </c>
      <c r="L28" s="69">
        <v>3</v>
      </c>
      <c r="M28" s="72" t="str">
        <f>IF(OR(AND(AND(D28&gt;=$AE$2,D28&lt;=$AF$2),AND(J28&gt;=$AG$2,J28&lt;$AH$2)),AND(AND(D28&gt;=$AE$3,D28&lt;=$AF$3),AND(J28&gt;=$AG$3, J28&lt;$AH$3)),AND(AND(D28&gt;=$AE$4),AND(J28&gt;=$AG$4,J28&lt;$AH$4))),"Tier 1",IF(OR(AND(AND(D28&gt;=$AE$2,D28&lt;=$AF$2),AND(J28&gt;=$AH$2)),AND(AND(D28&gt;=$AE$3,D28&lt;=$AF$3),AND(J28&gt;=$AH$3)),AND(D28&gt;=$AE$4,J28&gt;=$AH$4)),"Tier 2","None"))</f>
        <v>Tier 1</v>
      </c>
    </row>
    <row r="29" spans="1:34" s="20" customFormat="1" ht="13.8" x14ac:dyDescent="0.3">
      <c r="A29" s="74" t="s">
        <v>805</v>
      </c>
      <c r="B29" s="68" t="s">
        <v>95</v>
      </c>
      <c r="C29" s="68" t="s">
        <v>339</v>
      </c>
      <c r="D29" s="69">
        <v>53</v>
      </c>
      <c r="E29" s="69" t="s">
        <v>99</v>
      </c>
      <c r="F29" s="69" t="s">
        <v>245</v>
      </c>
      <c r="G29" s="69">
        <v>25200</v>
      </c>
      <c r="H29" s="70">
        <v>25.2</v>
      </c>
      <c r="I29" s="69">
        <v>23000</v>
      </c>
      <c r="J29" s="70">
        <v>22.5</v>
      </c>
      <c r="K29" s="71">
        <v>0.65</v>
      </c>
      <c r="L29" s="69">
        <v>1</v>
      </c>
      <c r="M29" s="72" t="str">
        <f>IF(OR(AND(AND(D29&gt;=$AE$2,D29&lt;=$AF$2),AND(J29&gt;=$AG$2,J29&lt;$AH$2)),AND(AND(D29&gt;=$AE$3,D29&lt;=$AF$3),AND(J29&gt;=$AG$3, J29&lt;$AH$3)),AND(AND(D29&gt;=$AE$4),AND(J29&gt;=$AG$4,J29&lt;$AH$4))),"Tier 1",IF(OR(AND(AND(D29&gt;=$AE$2,D29&lt;=$AF$2),AND(J29&gt;=$AH$2)),AND(AND(D29&gt;=$AE$3,D29&lt;=$AF$3),AND(J29&gt;=$AH$3)),AND(D29&gt;=$AE$4,J29&gt;=$AH$4)),"Tier 2","None"))</f>
        <v>Tier 1</v>
      </c>
    </row>
    <row r="30" spans="1:34" s="73" customFormat="1" ht="15" customHeight="1" x14ac:dyDescent="0.3">
      <c r="A30" s="74" t="s">
        <v>808</v>
      </c>
      <c r="B30" s="68" t="s">
        <v>95</v>
      </c>
      <c r="C30" s="68" t="s">
        <v>346</v>
      </c>
      <c r="D30" s="69">
        <v>53</v>
      </c>
      <c r="E30" s="69" t="s">
        <v>99</v>
      </c>
      <c r="F30" s="69" t="s">
        <v>232</v>
      </c>
      <c r="G30" s="69">
        <v>20800</v>
      </c>
      <c r="H30" s="70">
        <v>28.2</v>
      </c>
      <c r="I30" s="69">
        <v>17900</v>
      </c>
      <c r="J30" s="70">
        <v>22.7</v>
      </c>
      <c r="K30" s="71">
        <v>0.36</v>
      </c>
      <c r="L30" s="69">
        <v>1</v>
      </c>
      <c r="M30" s="72" t="str">
        <f>IF(OR(AND(AND(D30&gt;=$AE$2,D30&lt;=$AF$2),AND(J30&gt;=$AG$2,J30&lt;$AH$2)),AND(AND(D30&gt;=$AE$3,D30&lt;=$AF$3),AND(J30&gt;=$AG$3, J30&lt;$AH$3)),AND(AND(D30&gt;=$AE$4),AND(J30&gt;=$AG$4,J30&lt;$AH$4))),"Tier 1",IF(OR(AND(AND(D30&gt;=$AE$2,D30&lt;=$AF$2),AND(J30&gt;=$AH$2)),AND(AND(D30&gt;=$AE$3,D30&lt;=$AF$3),AND(J30&gt;=$AH$3)),AND(D30&gt;=$AE$4,J30&gt;=$AH$4)),"Tier 2","None"))</f>
        <v>Tier 1</v>
      </c>
      <c r="AE30" s="20"/>
      <c r="AF30" s="20"/>
      <c r="AG30" s="20"/>
      <c r="AH30" s="20"/>
    </row>
    <row r="31" spans="1:34" s="73" customFormat="1" ht="13.8" x14ac:dyDescent="0.3">
      <c r="A31" s="74" t="s">
        <v>783</v>
      </c>
      <c r="B31" s="68" t="s">
        <v>95</v>
      </c>
      <c r="C31" s="68" t="s">
        <v>546</v>
      </c>
      <c r="D31" s="69">
        <v>53</v>
      </c>
      <c r="E31" s="69" t="s">
        <v>99</v>
      </c>
      <c r="F31" s="69" t="s">
        <v>245</v>
      </c>
      <c r="G31" s="69">
        <v>25400</v>
      </c>
      <c r="H31" s="70">
        <v>25.5</v>
      </c>
      <c r="I31" s="69">
        <v>23100</v>
      </c>
      <c r="J31" s="70">
        <v>22.9</v>
      </c>
      <c r="K31" s="71">
        <v>0.66</v>
      </c>
      <c r="L31" s="69">
        <v>3</v>
      </c>
      <c r="M31" s="72" t="str">
        <f>IF(OR(AND(AND(D31&gt;=$AE$2,D31&lt;=$AF$2),AND(J31&gt;=$AG$2,J31&lt;$AH$2)),AND(AND(D31&gt;=$AE$3,D31&lt;=$AF$3),AND(J31&gt;=$AG$3, J31&lt;$AH$3)),AND(AND(D31&gt;=$AE$4),AND(J31&gt;=$AG$4,J31&lt;$AH$4))),"Tier 1",IF(OR(AND(AND(D31&gt;=$AE$2,D31&lt;=$AF$2),AND(J31&gt;=$AH$2)),AND(AND(D31&gt;=$AE$3,D31&lt;=$AF$3),AND(J31&gt;=$AH$3)),AND(D31&gt;=$AE$4,J31&gt;=$AH$4)),"Tier 2","None"))</f>
        <v>Tier 2</v>
      </c>
      <c r="AE31" s="20"/>
      <c r="AF31" s="20"/>
      <c r="AG31" s="20"/>
      <c r="AH31" s="20"/>
    </row>
    <row r="32" spans="1:34" s="73" customFormat="1" ht="13.8" x14ac:dyDescent="0.3">
      <c r="A32" s="74">
        <v>5244</v>
      </c>
      <c r="B32" s="68" t="s">
        <v>95</v>
      </c>
      <c r="C32" s="68" t="s">
        <v>339</v>
      </c>
      <c r="D32" s="69">
        <v>53</v>
      </c>
      <c r="E32" s="69" t="s">
        <v>99</v>
      </c>
      <c r="F32" s="69" t="s">
        <v>245</v>
      </c>
      <c r="G32" s="69">
        <v>25400</v>
      </c>
      <c r="H32" s="70">
        <v>25.7</v>
      </c>
      <c r="I32" s="69">
        <v>23200</v>
      </c>
      <c r="J32" s="70">
        <v>23</v>
      </c>
      <c r="K32" s="71">
        <v>0.67</v>
      </c>
      <c r="L32" s="69">
        <v>1</v>
      </c>
      <c r="M32" s="72" t="str">
        <f>IF(OR(AND(AND(D32&gt;=$AE$2,D32&lt;=$AF$2),AND(J32&gt;=$AG$2,J32&lt;$AH$2)),AND(AND(D32&gt;=$AE$3,D32&lt;=$AF$3),AND(J32&gt;=$AG$3, J32&lt;$AH$3)),AND(AND(D32&gt;=$AE$4),AND(J32&gt;=$AG$4,J32&lt;$AH$4))),"Tier 1",IF(OR(AND(AND(D32&gt;=$AE$2,D32&lt;=$AF$2),AND(J32&gt;=$AH$2)),AND(AND(D32&gt;=$AE$3,D32&lt;=$AF$3),AND(J32&gt;=$AH$3)),AND(D32&gt;=$AE$4,J32&gt;=$AH$4)),"Tier 2","None"))</f>
        <v>Tier 2</v>
      </c>
      <c r="AE32" s="20"/>
      <c r="AF32" s="20"/>
      <c r="AG32" s="20"/>
      <c r="AH32" s="20"/>
    </row>
    <row r="33" spans="1:34" s="73" customFormat="1" ht="13.8" x14ac:dyDescent="0.3">
      <c r="A33" s="74">
        <v>1174</v>
      </c>
      <c r="B33" s="68" t="s">
        <v>95</v>
      </c>
      <c r="C33" s="68" t="s">
        <v>326</v>
      </c>
      <c r="D33" s="69">
        <v>53</v>
      </c>
      <c r="E33" s="69" t="s">
        <v>99</v>
      </c>
      <c r="F33" s="69" t="s">
        <v>232</v>
      </c>
      <c r="G33" s="69">
        <v>24300</v>
      </c>
      <c r="H33" s="70">
        <v>27.7</v>
      </c>
      <c r="I33" s="69">
        <v>22200</v>
      </c>
      <c r="J33" s="70">
        <v>24.3</v>
      </c>
      <c r="K33" s="71">
        <v>0.51</v>
      </c>
      <c r="L33" s="69">
        <v>1</v>
      </c>
      <c r="M33" s="72" t="str">
        <f>IF(OR(AND(AND(D33&gt;=$AE$2,D33&lt;=$AF$2),AND(J33&gt;=$AG$2,J33&lt;$AH$2)),AND(AND(D33&gt;=$AE$3,D33&lt;=$AF$3),AND(J33&gt;=$AG$3, J33&lt;$AH$3)),AND(AND(D33&gt;=$AE$4),AND(J33&gt;=$AG$4,J33&lt;$AH$4))),"Tier 1",IF(OR(AND(AND(D33&gt;=$AE$2,D33&lt;=$AF$2),AND(J33&gt;=$AH$2)),AND(AND(D33&gt;=$AE$3,D33&lt;=$AF$3),AND(J33&gt;=$AH$3)),AND(D33&gt;=$AE$4,J33&gt;=$AH$4)),"Tier 2","None"))</f>
        <v>Tier 2</v>
      </c>
      <c r="AE33" s="20"/>
      <c r="AF33" s="20"/>
      <c r="AG33" s="20"/>
      <c r="AH33" s="20"/>
    </row>
    <row r="34" spans="1:34" s="73" customFormat="1" ht="13.8" x14ac:dyDescent="0.3">
      <c r="A34" s="74" t="s">
        <v>807</v>
      </c>
      <c r="B34" s="68" t="s">
        <v>95</v>
      </c>
      <c r="C34" s="68" t="s">
        <v>322</v>
      </c>
      <c r="D34" s="69">
        <v>53</v>
      </c>
      <c r="E34" s="69" t="s">
        <v>99</v>
      </c>
      <c r="F34" s="69" t="s">
        <v>232</v>
      </c>
      <c r="G34" s="69">
        <v>22100</v>
      </c>
      <c r="H34" s="70">
        <v>31.5</v>
      </c>
      <c r="I34" s="69">
        <v>19500</v>
      </c>
      <c r="J34" s="70">
        <v>26.6</v>
      </c>
      <c r="K34" s="71">
        <v>0.09</v>
      </c>
      <c r="L34" s="69">
        <v>1</v>
      </c>
      <c r="M34" s="72" t="str">
        <f>IF(OR(AND(AND(D34&gt;=$AE$2,D34&lt;=$AF$2),AND(J34&gt;=$AG$2,J34&lt;$AH$2)),AND(AND(D34&gt;=$AE$3,D34&lt;=$AF$3),AND(J34&gt;=$AG$3, J34&lt;$AH$3)),AND(AND(D34&gt;=$AE$4),AND(J34&gt;=$AG$4,J34&lt;$AH$4))),"Tier 1",IF(OR(AND(AND(D34&gt;=$AE$2,D34&lt;=$AF$2),AND(J34&gt;=$AH$2)),AND(AND(D34&gt;=$AE$3,D34&lt;=$AF$3),AND(J34&gt;=$AH$3)),AND(D34&gt;=$AE$4,J34&gt;=$AH$4)),"Tier 2","None"))</f>
        <v>Tier 2</v>
      </c>
      <c r="AE34" s="20"/>
      <c r="AF34" s="20"/>
      <c r="AG34" s="20"/>
      <c r="AH34" s="20"/>
    </row>
    <row r="35" spans="1:34" s="73" customFormat="1" ht="13.8" x14ac:dyDescent="0.3">
      <c r="A35" s="74" t="s">
        <v>555</v>
      </c>
      <c r="B35" s="68" t="s">
        <v>95</v>
      </c>
      <c r="C35" s="68" t="s">
        <v>332</v>
      </c>
      <c r="D35" s="69">
        <v>54</v>
      </c>
      <c r="E35" s="69" t="s">
        <v>99</v>
      </c>
      <c r="F35" s="69" t="s">
        <v>245</v>
      </c>
      <c r="G35" s="69">
        <v>30800</v>
      </c>
      <c r="H35" s="70">
        <v>26.1</v>
      </c>
      <c r="I35" s="69">
        <v>28700</v>
      </c>
      <c r="J35" s="70">
        <v>22.7</v>
      </c>
      <c r="K35" s="71">
        <v>0.79</v>
      </c>
      <c r="L35" s="69">
        <v>3</v>
      </c>
      <c r="M35" s="72" t="str">
        <f>IF(OR(AND(AND(D35&gt;=$AE$2,D35&lt;=$AF$2),AND(J35&gt;=$AG$2,J35&lt;$AH$2)),AND(AND(D35&gt;=$AE$3,D35&lt;=$AF$3),AND(J35&gt;=$AG$3, J35&lt;$AH$3)),AND(AND(D35&gt;=$AE$4),AND(J35&gt;=$AG$4,J35&lt;$AH$4))),"Tier 1",IF(OR(AND(AND(D35&gt;=$AE$2,D35&lt;=$AF$2),AND(J35&gt;=$AH$2)),AND(AND(D35&gt;=$AE$3,D35&lt;=$AF$3),AND(J35&gt;=$AH$3)),AND(D35&gt;=$AE$4,J35&gt;=$AH$4)),"Tier 2","None"))</f>
        <v>Tier 1</v>
      </c>
      <c r="AE35" s="20"/>
      <c r="AF35" s="20"/>
      <c r="AG35" s="20"/>
      <c r="AH35" s="20"/>
    </row>
    <row r="36" spans="1:34" s="73" customFormat="1" ht="13.8" x14ac:dyDescent="0.3">
      <c r="A36" s="74" t="s">
        <v>329</v>
      </c>
      <c r="B36" s="68" t="s">
        <v>95</v>
      </c>
      <c r="C36" s="68" t="s">
        <v>330</v>
      </c>
      <c r="D36" s="69">
        <v>54</v>
      </c>
      <c r="E36" s="69" t="s">
        <v>99</v>
      </c>
      <c r="F36" s="69" t="s">
        <v>245</v>
      </c>
      <c r="G36" s="69">
        <v>27800</v>
      </c>
      <c r="H36" s="70">
        <v>26.7</v>
      </c>
      <c r="I36" s="69">
        <v>25500</v>
      </c>
      <c r="J36" s="70">
        <v>22.9</v>
      </c>
      <c r="K36" s="71">
        <v>0.73</v>
      </c>
      <c r="L36" s="69">
        <v>1</v>
      </c>
      <c r="M36" s="72" t="str">
        <f>IF(OR(AND(AND(D36&gt;=$AE$2,D36&lt;=$AF$2),AND(J36&gt;=$AG$2,J36&lt;$AH$2)),AND(AND(D36&gt;=$AE$3,D36&lt;=$AF$3),AND(J36&gt;=$AG$3, J36&lt;$AH$3)),AND(AND(D36&gt;=$AE$4),AND(J36&gt;=$AG$4,J36&lt;$AH$4))),"Tier 1",IF(OR(AND(AND(D36&gt;=$AE$2,D36&lt;=$AF$2),AND(J36&gt;=$AH$2)),AND(AND(D36&gt;=$AE$3,D36&lt;=$AF$3),AND(J36&gt;=$AH$3)),AND(D36&gt;=$AE$4,J36&gt;=$AH$4)),"Tier 2","None"))</f>
        <v>Tier 2</v>
      </c>
      <c r="AE36" s="20"/>
      <c r="AF36" s="20"/>
      <c r="AG36" s="20"/>
      <c r="AH36" s="20"/>
    </row>
    <row r="37" spans="1:34" s="73" customFormat="1" ht="13.8" x14ac:dyDescent="0.3">
      <c r="A37" s="74" t="s">
        <v>558</v>
      </c>
      <c r="B37" s="68" t="s">
        <v>95</v>
      </c>
      <c r="C37" s="68" t="s">
        <v>330</v>
      </c>
      <c r="D37" s="69">
        <v>54</v>
      </c>
      <c r="E37" s="69" t="s">
        <v>99</v>
      </c>
      <c r="F37" s="69" t="s">
        <v>245</v>
      </c>
      <c r="G37" s="69">
        <v>28100</v>
      </c>
      <c r="H37" s="70">
        <v>28.9</v>
      </c>
      <c r="I37" s="69">
        <v>26000</v>
      </c>
      <c r="J37" s="70">
        <v>24.9</v>
      </c>
      <c r="K37" s="71">
        <v>0.75</v>
      </c>
      <c r="L37" s="69">
        <v>3</v>
      </c>
      <c r="M37" s="72" t="str">
        <f>IF(OR(AND(AND(D37&gt;=$AE$2,D37&lt;=$AF$2),AND(J37&gt;=$AG$2,J37&lt;$AH$2)),AND(AND(D37&gt;=$AE$3,D37&lt;=$AF$3),AND(J37&gt;=$AG$3, J37&lt;$AH$3)),AND(AND(D37&gt;=$AE$4),AND(J37&gt;=$AG$4,J37&lt;$AH$4))),"Tier 1",IF(OR(AND(AND(D37&gt;=$AE$2,D37&lt;=$AF$2),AND(J37&gt;=$AH$2)),AND(AND(D37&gt;=$AE$3,D37&lt;=$AF$3),AND(J37&gt;=$AH$3)),AND(D37&gt;=$AE$4,J37&gt;=$AH$4)),"Tier 2","None"))</f>
        <v>Tier 2</v>
      </c>
      <c r="AE37" s="20"/>
      <c r="AF37" s="20"/>
      <c r="AG37" s="20"/>
      <c r="AH37" s="20"/>
    </row>
    <row r="38" spans="1:34" s="73" customFormat="1" ht="13.8" x14ac:dyDescent="0.3">
      <c r="A38" s="74" t="s">
        <v>547</v>
      </c>
      <c r="B38" s="68" t="s">
        <v>95</v>
      </c>
      <c r="C38" s="68" t="s">
        <v>325</v>
      </c>
      <c r="D38" s="69">
        <v>55</v>
      </c>
      <c r="E38" s="69" t="s">
        <v>99</v>
      </c>
      <c r="F38" s="69" t="s">
        <v>245</v>
      </c>
      <c r="G38" s="69">
        <v>26300</v>
      </c>
      <c r="H38" s="70">
        <v>26.2</v>
      </c>
      <c r="I38" s="69">
        <v>23100</v>
      </c>
      <c r="J38" s="70">
        <v>21.9</v>
      </c>
      <c r="K38" s="71">
        <v>0.56999999999999995</v>
      </c>
      <c r="L38" s="69">
        <v>3</v>
      </c>
      <c r="M38" s="72" t="str">
        <f>IF(OR(AND(AND(D38&gt;=$AE$2,D38&lt;=$AF$2),AND(J38&gt;=$AG$2,J38&lt;$AH$2)),AND(AND(D38&gt;=$AE$3,D38&lt;=$AF$3),AND(J38&gt;=$AG$3, J38&lt;$AH$3)),AND(AND(D38&gt;=$AE$4),AND(J38&gt;=$AG$4,J38&lt;$AH$4))),"Tier 1",IF(OR(AND(AND(D38&gt;=$AE$2,D38&lt;=$AF$2),AND(J38&gt;=$AH$2)),AND(AND(D38&gt;=$AE$3,D38&lt;=$AF$3),AND(J38&gt;=$AH$3)),AND(D38&gt;=$AE$4,J38&gt;=$AH$4)),"Tier 2","None"))</f>
        <v>Tier 1</v>
      </c>
      <c r="AE38" s="20"/>
      <c r="AF38" s="20"/>
      <c r="AG38" s="20"/>
      <c r="AH38" s="20"/>
    </row>
    <row r="39" spans="1:34" s="73" customFormat="1" ht="13.8" x14ac:dyDescent="0.3">
      <c r="A39" s="74" t="s">
        <v>774</v>
      </c>
      <c r="B39" s="68" t="s">
        <v>95</v>
      </c>
      <c r="C39" s="68" t="s">
        <v>354</v>
      </c>
      <c r="D39" s="69">
        <v>55</v>
      </c>
      <c r="E39" s="69" t="s">
        <v>99</v>
      </c>
      <c r="F39" s="69" t="s">
        <v>245</v>
      </c>
      <c r="G39" s="69">
        <v>29800</v>
      </c>
      <c r="H39" s="70">
        <v>24.4</v>
      </c>
      <c r="I39" s="69">
        <v>28300</v>
      </c>
      <c r="J39" s="70">
        <v>22.1</v>
      </c>
      <c r="K39" s="71">
        <v>0.79</v>
      </c>
      <c r="L39" s="69">
        <v>3</v>
      </c>
      <c r="M39" s="72" t="str">
        <f>IF(OR(AND(AND(D39&gt;=$AE$2,D39&lt;=$AF$2),AND(J39&gt;=$AG$2,J39&lt;$AH$2)),AND(AND(D39&gt;=$AE$3,D39&lt;=$AF$3),AND(J39&gt;=$AG$3, J39&lt;$AH$3)),AND(AND(D39&gt;=$AE$4),AND(J39&gt;=$AG$4,J39&lt;$AH$4))),"Tier 1",IF(OR(AND(AND(D39&gt;=$AE$2,D39&lt;=$AF$2),AND(J39&gt;=$AH$2)),AND(AND(D39&gt;=$AE$3,D39&lt;=$AF$3),AND(J39&gt;=$AH$3)),AND(D39&gt;=$AE$4,J39&gt;=$AH$4)),"Tier 2","None"))</f>
        <v>Tier 1</v>
      </c>
      <c r="AE39" s="20"/>
      <c r="AF39" s="20"/>
      <c r="AG39" s="20"/>
      <c r="AH39" s="20"/>
    </row>
    <row r="40" spans="1:34" s="73" customFormat="1" ht="13.8" x14ac:dyDescent="0.3">
      <c r="A40" s="74" t="s">
        <v>324</v>
      </c>
      <c r="B40" s="68" t="s">
        <v>95</v>
      </c>
      <c r="C40" s="68" t="s">
        <v>325</v>
      </c>
      <c r="D40" s="69">
        <v>55</v>
      </c>
      <c r="E40" s="69" t="s">
        <v>99</v>
      </c>
      <c r="F40" s="69" t="s">
        <v>245</v>
      </c>
      <c r="G40" s="69">
        <v>26400</v>
      </c>
      <c r="H40" s="70">
        <v>26.2</v>
      </c>
      <c r="I40" s="69">
        <v>23400</v>
      </c>
      <c r="J40" s="70">
        <v>22.2</v>
      </c>
      <c r="K40" s="71">
        <v>0.61</v>
      </c>
      <c r="L40" s="69">
        <v>1</v>
      </c>
      <c r="M40" s="72" t="str">
        <f>IF(OR(AND(AND(D40&gt;=$AE$2,D40&lt;=$AF$2),AND(J40&gt;=$AG$2,J40&lt;$AH$2)),AND(AND(D40&gt;=$AE$3,D40&lt;=$AF$3),AND(J40&gt;=$AG$3, J40&lt;$AH$3)),AND(AND(D40&gt;=$AE$4),AND(J40&gt;=$AG$4,J40&lt;$AH$4))),"Tier 1",IF(OR(AND(AND(D40&gt;=$AE$2,D40&lt;=$AF$2),AND(J40&gt;=$AH$2)),AND(AND(D40&gt;=$AE$3,D40&lt;=$AF$3),AND(J40&gt;=$AH$3)),AND(D40&gt;=$AE$4,J40&gt;=$AH$4)),"Tier 2","None"))</f>
        <v>Tier 1</v>
      </c>
      <c r="AE40" s="20"/>
      <c r="AF40" s="20"/>
      <c r="AG40" s="20"/>
      <c r="AH40" s="20"/>
    </row>
    <row r="41" spans="1:34" s="73" customFormat="1" ht="13.8" x14ac:dyDescent="0.3">
      <c r="A41" s="74" t="s">
        <v>799</v>
      </c>
      <c r="B41" s="68" t="s">
        <v>95</v>
      </c>
      <c r="C41" s="68" t="s">
        <v>341</v>
      </c>
      <c r="D41" s="69">
        <v>55</v>
      </c>
      <c r="E41" s="69" t="s">
        <v>99</v>
      </c>
      <c r="F41" s="69" t="s">
        <v>245</v>
      </c>
      <c r="G41" s="69">
        <v>30400</v>
      </c>
      <c r="H41" s="70">
        <v>25.8</v>
      </c>
      <c r="I41" s="69">
        <v>28100</v>
      </c>
      <c r="J41" s="70">
        <v>22.6</v>
      </c>
      <c r="K41" s="71">
        <v>0.75</v>
      </c>
      <c r="L41" s="69">
        <v>3</v>
      </c>
      <c r="M41" s="72" t="str">
        <f>IF(OR(AND(AND(D41&gt;=$AE$2,D41&lt;=$AF$2),AND(J41&gt;=$AG$2,J41&lt;$AH$2)),AND(AND(D41&gt;=$AE$3,D41&lt;=$AF$3),AND(J41&gt;=$AG$3, J41&lt;$AH$3)),AND(AND(D41&gt;=$AE$4),AND(J41&gt;=$AG$4,J41&lt;$AH$4))),"Tier 1",IF(OR(AND(AND(D41&gt;=$AE$2,D41&lt;=$AF$2),AND(J41&gt;=$AH$2)),AND(AND(D41&gt;=$AE$3,D41&lt;=$AF$3),AND(J41&gt;=$AH$3)),AND(D41&gt;=$AE$4,J41&gt;=$AH$4)),"Tier 2","None"))</f>
        <v>Tier 1</v>
      </c>
      <c r="AE41" s="20"/>
      <c r="AF41" s="20"/>
      <c r="AG41" s="20"/>
      <c r="AH41" s="20"/>
    </row>
    <row r="42" spans="1:34" s="73" customFormat="1" ht="13.8" x14ac:dyDescent="0.3">
      <c r="A42" s="74" t="s">
        <v>551</v>
      </c>
      <c r="B42" s="68" t="s">
        <v>95</v>
      </c>
      <c r="C42" s="68" t="s">
        <v>359</v>
      </c>
      <c r="D42" s="69">
        <v>55</v>
      </c>
      <c r="E42" s="69" t="s">
        <v>99</v>
      </c>
      <c r="F42" s="69" t="s">
        <v>245</v>
      </c>
      <c r="G42" s="69">
        <v>25300</v>
      </c>
      <c r="H42" s="70">
        <v>25.4</v>
      </c>
      <c r="I42" s="69">
        <v>23100</v>
      </c>
      <c r="J42" s="70">
        <v>22.6</v>
      </c>
      <c r="K42" s="71">
        <v>0.62</v>
      </c>
      <c r="L42" s="69">
        <v>3</v>
      </c>
      <c r="M42" s="72" t="str">
        <f>IF(OR(AND(AND(D42&gt;=$AE$2,D42&lt;=$AF$2),AND(J42&gt;=$AG$2,J42&lt;$AH$2)),AND(AND(D42&gt;=$AE$3,D42&lt;=$AF$3),AND(J42&gt;=$AG$3, J42&lt;$AH$3)),AND(AND(D42&gt;=$AE$4),AND(J42&gt;=$AG$4,J42&lt;$AH$4))),"Tier 1",IF(OR(AND(AND(D42&gt;=$AE$2,D42&lt;=$AF$2),AND(J42&gt;=$AH$2)),AND(AND(D42&gt;=$AE$3,D42&lt;=$AF$3),AND(J42&gt;=$AH$3)),AND(D42&gt;=$AE$4,J42&gt;=$AH$4)),"Tier 2","None"))</f>
        <v>Tier 1</v>
      </c>
      <c r="AE42" s="20"/>
      <c r="AF42" s="20"/>
      <c r="AG42" s="20"/>
      <c r="AH42" s="20"/>
    </row>
    <row r="43" spans="1:34" s="73" customFormat="1" ht="13.8" x14ac:dyDescent="0.3">
      <c r="A43" s="74" t="s">
        <v>790</v>
      </c>
      <c r="B43" s="68" t="s">
        <v>95</v>
      </c>
      <c r="C43" s="68" t="s">
        <v>806</v>
      </c>
      <c r="D43" s="69">
        <v>55</v>
      </c>
      <c r="E43" s="69" t="s">
        <v>99</v>
      </c>
      <c r="F43" s="69" t="s">
        <v>232</v>
      </c>
      <c r="G43" s="69">
        <v>30200</v>
      </c>
      <c r="H43" s="70">
        <v>25.3</v>
      </c>
      <c r="I43" s="69">
        <v>28400</v>
      </c>
      <c r="J43" s="70">
        <v>22.7</v>
      </c>
      <c r="K43" s="71">
        <v>0.81</v>
      </c>
      <c r="L43" s="69">
        <v>3</v>
      </c>
      <c r="M43" s="72" t="str">
        <f>IF(OR(AND(AND(D43&gt;=$AE$2,D43&lt;=$AF$2),AND(J43&gt;=$AG$2,J43&lt;$AH$2)),AND(AND(D43&gt;=$AE$3,D43&lt;=$AF$3),AND(J43&gt;=$AG$3, J43&lt;$AH$3)),AND(AND(D43&gt;=$AE$4),AND(J43&gt;=$AG$4,J43&lt;$AH$4))),"Tier 1",IF(OR(AND(AND(D43&gt;=$AE$2,D43&lt;=$AF$2),AND(J43&gt;=$AH$2)),AND(AND(D43&gt;=$AE$3,D43&lt;=$AF$3),AND(J43&gt;=$AH$3)),AND(D43&gt;=$AE$4,J43&gt;=$AH$4)),"Tier 2","None"))</f>
        <v>Tier 1</v>
      </c>
      <c r="AE43" s="20"/>
      <c r="AF43" s="20"/>
      <c r="AG43" s="20"/>
      <c r="AH43" s="20"/>
    </row>
    <row r="44" spans="1:34" s="73" customFormat="1" ht="13.8" x14ac:dyDescent="0.3">
      <c r="A44" s="74" t="s">
        <v>786</v>
      </c>
      <c r="B44" s="68" t="s">
        <v>95</v>
      </c>
      <c r="C44" s="68" t="s">
        <v>334</v>
      </c>
      <c r="D44" s="69">
        <v>55</v>
      </c>
      <c r="E44" s="69" t="s">
        <v>99</v>
      </c>
      <c r="F44" s="69" t="s">
        <v>232</v>
      </c>
      <c r="G44" s="69">
        <v>26900</v>
      </c>
      <c r="H44" s="70">
        <v>25.6</v>
      </c>
      <c r="I44" s="69">
        <v>25600</v>
      </c>
      <c r="J44" s="70">
        <v>23</v>
      </c>
      <c r="K44" s="71">
        <v>0.77</v>
      </c>
      <c r="L44" s="69">
        <v>1</v>
      </c>
      <c r="M44" s="72" t="str">
        <f>IF(OR(AND(AND(D44&gt;=$AE$2,D44&lt;=$AF$2),AND(J44&gt;=$AG$2,J44&lt;$AH$2)),AND(AND(D44&gt;=$AE$3,D44&lt;=$AF$3),AND(J44&gt;=$AG$3, J44&lt;$AH$3)),AND(AND(D44&gt;=$AE$4),AND(J44&gt;=$AG$4,J44&lt;$AH$4))),"Tier 1",IF(OR(AND(AND(D44&gt;=$AE$2,D44&lt;=$AF$2),AND(J44&gt;=$AH$2)),AND(AND(D44&gt;=$AE$3,D44&lt;=$AF$3),AND(J44&gt;=$AH$3)),AND(D44&gt;=$AE$4,J44&gt;=$AH$4)),"Tier 2","None"))</f>
        <v>Tier 2</v>
      </c>
      <c r="AE44" s="20"/>
      <c r="AF44" s="20"/>
      <c r="AG44" s="20"/>
      <c r="AH44" s="20"/>
    </row>
    <row r="45" spans="1:34" s="73" customFormat="1" ht="13.8" x14ac:dyDescent="0.3">
      <c r="A45" s="74" t="s">
        <v>801</v>
      </c>
      <c r="B45" s="68" t="s">
        <v>95</v>
      </c>
      <c r="C45" s="68" t="s">
        <v>352</v>
      </c>
      <c r="D45" s="69">
        <v>55</v>
      </c>
      <c r="E45" s="69" t="s">
        <v>99</v>
      </c>
      <c r="F45" s="69" t="s">
        <v>245</v>
      </c>
      <c r="G45" s="69">
        <v>26600</v>
      </c>
      <c r="H45" s="70">
        <v>28.1</v>
      </c>
      <c r="I45" s="69">
        <v>23800</v>
      </c>
      <c r="J45" s="70">
        <v>23</v>
      </c>
      <c r="K45" s="71">
        <v>0.7</v>
      </c>
      <c r="L45" s="69">
        <v>3</v>
      </c>
      <c r="M45" s="72" t="str">
        <f>IF(OR(AND(AND(D45&gt;=$AE$2,D45&lt;=$AF$2),AND(J45&gt;=$AG$2,J45&lt;$AH$2)),AND(AND(D45&gt;=$AE$3,D45&lt;=$AF$3),AND(J45&gt;=$AG$3, J45&lt;$AH$3)),AND(AND(D45&gt;=$AE$4),AND(J45&gt;=$AG$4,J45&lt;$AH$4))),"Tier 1",IF(OR(AND(AND(D45&gt;=$AE$2,D45&lt;=$AF$2),AND(J45&gt;=$AH$2)),AND(AND(D45&gt;=$AE$3,D45&lt;=$AF$3),AND(J45&gt;=$AH$3)),AND(D45&gt;=$AE$4,J45&gt;=$AH$4)),"Tier 2","None"))</f>
        <v>Tier 2</v>
      </c>
      <c r="AE45" s="20"/>
      <c r="AF45" s="20"/>
      <c r="AG45" s="20"/>
      <c r="AH45" s="20"/>
    </row>
    <row r="46" spans="1:34" s="73" customFormat="1" ht="13.8" x14ac:dyDescent="0.3">
      <c r="A46" s="74" t="s">
        <v>358</v>
      </c>
      <c r="B46" s="68" t="s">
        <v>95</v>
      </c>
      <c r="C46" s="68" t="s">
        <v>359</v>
      </c>
      <c r="D46" s="69">
        <v>55</v>
      </c>
      <c r="E46" s="69" t="s">
        <v>99</v>
      </c>
      <c r="F46" s="69" t="s">
        <v>245</v>
      </c>
      <c r="G46" s="69">
        <v>25900</v>
      </c>
      <c r="H46" s="70">
        <v>26.3</v>
      </c>
      <c r="I46" s="69">
        <v>23400</v>
      </c>
      <c r="J46" s="70">
        <v>23</v>
      </c>
      <c r="K46" s="71">
        <v>0.63</v>
      </c>
      <c r="L46" s="69">
        <v>1</v>
      </c>
      <c r="M46" s="72" t="str">
        <f>IF(OR(AND(AND(D46&gt;=$AE$2,D46&lt;=$AF$2),AND(J46&gt;=$AG$2,J46&lt;$AH$2)),AND(AND(D46&gt;=$AE$3,D46&lt;=$AF$3),AND(J46&gt;=$AG$3, J46&lt;$AH$3)),AND(AND(D46&gt;=$AE$4),AND(J46&gt;=$AG$4,J46&lt;$AH$4))),"Tier 1",IF(OR(AND(AND(D46&gt;=$AE$2,D46&lt;=$AF$2),AND(J46&gt;=$AH$2)),AND(AND(D46&gt;=$AE$3,D46&lt;=$AF$3),AND(J46&gt;=$AH$3)),AND(D46&gt;=$AE$4,J46&gt;=$AH$4)),"Tier 2","None"))</f>
        <v>Tier 2</v>
      </c>
      <c r="AE46" s="20"/>
      <c r="AF46" s="20"/>
      <c r="AG46" s="20"/>
      <c r="AH46" s="20"/>
    </row>
    <row r="47" spans="1:34" s="73" customFormat="1" ht="13.8" x14ac:dyDescent="0.3">
      <c r="A47" s="74" t="s">
        <v>796</v>
      </c>
      <c r="B47" s="68" t="s">
        <v>95</v>
      </c>
      <c r="C47" s="68" t="s">
        <v>340</v>
      </c>
      <c r="D47" s="69">
        <v>55</v>
      </c>
      <c r="E47" s="69" t="s">
        <v>99</v>
      </c>
      <c r="F47" s="69" t="s">
        <v>245</v>
      </c>
      <c r="G47" s="69">
        <v>24800</v>
      </c>
      <c r="H47" s="70">
        <v>29</v>
      </c>
      <c r="I47" s="69">
        <v>21400</v>
      </c>
      <c r="J47" s="70">
        <v>23.4</v>
      </c>
      <c r="K47" s="71">
        <v>0.61</v>
      </c>
      <c r="L47" s="69">
        <v>1</v>
      </c>
      <c r="M47" s="72" t="str">
        <f>IF(OR(AND(AND(D47&gt;=$AE$2,D47&lt;=$AF$2),AND(J47&gt;=$AG$2,J47&lt;$AH$2)),AND(AND(D47&gt;=$AE$3,D47&lt;=$AF$3),AND(J47&gt;=$AG$3, J47&lt;$AH$3)),AND(AND(D47&gt;=$AE$4),AND(J47&gt;=$AG$4,J47&lt;$AH$4))),"Tier 1",IF(OR(AND(AND(D47&gt;=$AE$2,D47&lt;=$AF$2),AND(J47&gt;=$AH$2)),AND(AND(D47&gt;=$AE$3,D47&lt;=$AF$3),AND(J47&gt;=$AH$3)),AND(D47&gt;=$AE$4,J47&gt;=$AH$4)),"Tier 2","None"))</f>
        <v>Tier 2</v>
      </c>
      <c r="AE47" s="20"/>
      <c r="AF47" s="20"/>
      <c r="AG47" s="20"/>
      <c r="AH47" s="20"/>
    </row>
    <row r="48" spans="1:34" s="73" customFormat="1" ht="13.8" x14ac:dyDescent="0.3">
      <c r="A48" s="74" t="s">
        <v>791</v>
      </c>
      <c r="B48" s="68" t="s">
        <v>95</v>
      </c>
      <c r="C48" s="68" t="s">
        <v>351</v>
      </c>
      <c r="D48" s="69">
        <v>55</v>
      </c>
      <c r="E48" s="69" t="s">
        <v>99</v>
      </c>
      <c r="F48" s="69" t="s">
        <v>232</v>
      </c>
      <c r="G48" s="69">
        <v>28400</v>
      </c>
      <c r="H48" s="70">
        <v>26.6</v>
      </c>
      <c r="I48" s="69">
        <v>26800</v>
      </c>
      <c r="J48" s="70">
        <v>23.7</v>
      </c>
      <c r="K48" s="71">
        <v>0.79</v>
      </c>
      <c r="L48" s="69">
        <v>3</v>
      </c>
      <c r="M48" s="72" t="str">
        <f>IF(OR(AND(AND(D48&gt;=$AE$2,D48&lt;=$AF$2),AND(J48&gt;=$AG$2,J48&lt;$AH$2)),AND(AND(D48&gt;=$AE$3,D48&lt;=$AF$3),AND(J48&gt;=$AG$3, J48&lt;$AH$3)),AND(AND(D48&gt;=$AE$4),AND(J48&gt;=$AG$4,J48&lt;$AH$4))),"Tier 1",IF(OR(AND(AND(D48&gt;=$AE$2,D48&lt;=$AF$2),AND(J48&gt;=$AH$2)),AND(AND(D48&gt;=$AE$3,D48&lt;=$AF$3),AND(J48&gt;=$AH$3)),AND(D48&gt;=$AE$4,J48&gt;=$AH$4)),"Tier 2","None"))</f>
        <v>Tier 2</v>
      </c>
      <c r="AE48" s="20"/>
      <c r="AF48" s="20"/>
      <c r="AG48" s="20"/>
      <c r="AH48" s="20"/>
    </row>
    <row r="49" spans="1:34" s="73" customFormat="1" ht="13.8" x14ac:dyDescent="0.3">
      <c r="A49" s="74" t="s">
        <v>795</v>
      </c>
      <c r="B49" s="68" t="s">
        <v>95</v>
      </c>
      <c r="C49" s="68" t="s">
        <v>348</v>
      </c>
      <c r="D49" s="69">
        <v>55</v>
      </c>
      <c r="E49" s="69" t="s">
        <v>99</v>
      </c>
      <c r="F49" s="69" t="s">
        <v>232</v>
      </c>
      <c r="G49" s="69">
        <v>26100</v>
      </c>
      <c r="H49" s="70">
        <v>27.7</v>
      </c>
      <c r="I49" s="69">
        <v>24000</v>
      </c>
      <c r="J49" s="70">
        <v>23.9</v>
      </c>
      <c r="K49" s="71">
        <v>0.71</v>
      </c>
      <c r="L49" s="69">
        <v>1</v>
      </c>
      <c r="M49" s="72" t="str">
        <f>IF(OR(AND(AND(D49&gt;=$AE$2,D49&lt;=$AF$2),AND(J49&gt;=$AG$2,J49&lt;$AH$2)),AND(AND(D49&gt;=$AE$3,D49&lt;=$AF$3),AND(J49&gt;=$AG$3, J49&lt;$AH$3)),AND(AND(D49&gt;=$AE$4),AND(J49&gt;=$AG$4,J49&lt;$AH$4))),"Tier 1",IF(OR(AND(AND(D49&gt;=$AE$2,D49&lt;=$AF$2),AND(J49&gt;=$AH$2)),AND(AND(D49&gt;=$AE$3,D49&lt;=$AF$3),AND(J49&gt;=$AH$3)),AND(D49&gt;=$AE$4,J49&gt;=$AH$4)),"Tier 2","None"))</f>
        <v>Tier 2</v>
      </c>
      <c r="AE49" s="20"/>
      <c r="AF49" s="20"/>
      <c r="AG49" s="20"/>
      <c r="AH49" s="20"/>
    </row>
    <row r="50" spans="1:34" s="73" customFormat="1" ht="13.8" x14ac:dyDescent="0.3">
      <c r="A50" s="74" t="s">
        <v>798</v>
      </c>
      <c r="B50" s="68" t="s">
        <v>95</v>
      </c>
      <c r="C50" s="68" t="s">
        <v>549</v>
      </c>
      <c r="D50" s="69">
        <v>55</v>
      </c>
      <c r="E50" s="69" t="s">
        <v>99</v>
      </c>
      <c r="F50" s="69" t="s">
        <v>245</v>
      </c>
      <c r="G50" s="69">
        <v>27900</v>
      </c>
      <c r="H50" s="70">
        <v>28.1</v>
      </c>
      <c r="I50" s="69">
        <v>25300</v>
      </c>
      <c r="J50" s="70">
        <v>23.9</v>
      </c>
      <c r="K50" s="71">
        <v>0.68</v>
      </c>
      <c r="L50" s="69">
        <v>3</v>
      </c>
      <c r="M50" s="72" t="str">
        <f>IF(OR(AND(AND(D50&gt;=$AE$2,D50&lt;=$AF$2),AND(J50&gt;=$AG$2,J50&lt;$AH$2)),AND(AND(D50&gt;=$AE$3,D50&lt;=$AF$3),AND(J50&gt;=$AG$3, J50&lt;$AH$3)),AND(AND(D50&gt;=$AE$4),AND(J50&gt;=$AG$4,J50&lt;$AH$4))),"Tier 1",IF(OR(AND(AND(D50&gt;=$AE$2,D50&lt;=$AF$2),AND(J50&gt;=$AH$2)),AND(AND(D50&gt;=$AE$3,D50&lt;=$AF$3),AND(J50&gt;=$AH$3)),AND(D50&gt;=$AE$4,J50&gt;=$AH$4)),"Tier 2","None"))</f>
        <v>Tier 2</v>
      </c>
      <c r="AE50" s="20"/>
      <c r="AF50" s="20"/>
      <c r="AG50" s="20"/>
      <c r="AH50" s="20"/>
    </row>
    <row r="51" spans="1:34" s="73" customFormat="1" ht="13.8" x14ac:dyDescent="0.3">
      <c r="A51" s="74" t="s">
        <v>800</v>
      </c>
      <c r="B51" s="68" t="s">
        <v>95</v>
      </c>
      <c r="C51" s="68" t="s">
        <v>355</v>
      </c>
      <c r="D51" s="69">
        <v>55</v>
      </c>
      <c r="E51" s="69" t="s">
        <v>99</v>
      </c>
      <c r="F51" s="69" t="s">
        <v>245</v>
      </c>
      <c r="G51" s="69">
        <v>28600</v>
      </c>
      <c r="H51" s="70">
        <v>27.7</v>
      </c>
      <c r="I51" s="69">
        <v>26600</v>
      </c>
      <c r="J51" s="70">
        <v>24</v>
      </c>
      <c r="K51" s="71">
        <v>0.73</v>
      </c>
      <c r="L51" s="69">
        <v>3</v>
      </c>
      <c r="M51" s="72" t="str">
        <f>IF(OR(AND(AND(D51&gt;=$AE$2,D51&lt;=$AF$2),AND(J51&gt;=$AG$2,J51&lt;$AH$2)),AND(AND(D51&gt;=$AE$3,D51&lt;=$AF$3),AND(J51&gt;=$AG$3, J51&lt;$AH$3)),AND(AND(D51&gt;=$AE$4),AND(J51&gt;=$AG$4,J51&lt;$AH$4))),"Tier 1",IF(OR(AND(AND(D51&gt;=$AE$2,D51&lt;=$AF$2),AND(J51&gt;=$AH$2)),AND(AND(D51&gt;=$AE$3,D51&lt;=$AF$3),AND(J51&gt;=$AH$3)),AND(D51&gt;=$AE$4,J51&gt;=$AH$4)),"Tier 2","None"))</f>
        <v>Tier 2</v>
      </c>
      <c r="AE51" s="20"/>
      <c r="AF51" s="20"/>
      <c r="AG51" s="20"/>
      <c r="AH51" s="20"/>
    </row>
    <row r="52" spans="1:34" s="73" customFormat="1" ht="13.8" x14ac:dyDescent="0.3">
      <c r="A52" s="74" t="s">
        <v>552</v>
      </c>
      <c r="B52" s="68" t="s">
        <v>95</v>
      </c>
      <c r="C52" s="68" t="s">
        <v>365</v>
      </c>
      <c r="D52" s="69">
        <v>55</v>
      </c>
      <c r="E52" s="69" t="s">
        <v>99</v>
      </c>
      <c r="F52" s="69" t="s">
        <v>245</v>
      </c>
      <c r="G52" s="69">
        <v>23900</v>
      </c>
      <c r="H52" s="70">
        <v>27.4</v>
      </c>
      <c r="I52" s="69">
        <v>22000</v>
      </c>
      <c r="J52" s="70">
        <v>24</v>
      </c>
      <c r="K52" s="71">
        <v>0.64</v>
      </c>
      <c r="L52" s="69">
        <v>3</v>
      </c>
      <c r="M52" s="72" t="str">
        <f>IF(OR(AND(AND(D52&gt;=$AE$2,D52&lt;=$AF$2),AND(J52&gt;=$AG$2,J52&lt;$AH$2)),AND(AND(D52&gt;=$AE$3,D52&lt;=$AF$3),AND(J52&gt;=$AG$3, J52&lt;$AH$3)),AND(AND(D52&gt;=$AE$4),AND(J52&gt;=$AG$4,J52&lt;$AH$4))),"Tier 1",IF(OR(AND(AND(D52&gt;=$AE$2,D52&lt;=$AF$2),AND(J52&gt;=$AH$2)),AND(AND(D52&gt;=$AE$3,D52&lt;=$AF$3),AND(J52&gt;=$AH$3)),AND(D52&gt;=$AE$4,J52&gt;=$AH$4)),"Tier 2","None"))</f>
        <v>Tier 2</v>
      </c>
      <c r="AE52" s="20"/>
      <c r="AF52" s="20"/>
      <c r="AG52" s="20"/>
      <c r="AH52" s="20"/>
    </row>
    <row r="53" spans="1:34" s="73" customFormat="1" ht="13.8" x14ac:dyDescent="0.3">
      <c r="A53" s="74" t="s">
        <v>364</v>
      </c>
      <c r="B53" s="68" t="s">
        <v>95</v>
      </c>
      <c r="C53" s="68" t="s">
        <v>365</v>
      </c>
      <c r="D53" s="69">
        <v>55</v>
      </c>
      <c r="E53" s="69" t="s">
        <v>99</v>
      </c>
      <c r="F53" s="69" t="s">
        <v>245</v>
      </c>
      <c r="G53" s="69">
        <v>24700</v>
      </c>
      <c r="H53" s="70">
        <v>27.8</v>
      </c>
      <c r="I53" s="69">
        <v>22700</v>
      </c>
      <c r="J53" s="70">
        <v>24.1</v>
      </c>
      <c r="K53" s="71">
        <v>0.66</v>
      </c>
      <c r="L53" s="69">
        <v>1</v>
      </c>
      <c r="M53" s="72" t="str">
        <f>IF(OR(AND(AND(D53&gt;=$AE$2,D53&lt;=$AF$2),AND(J53&gt;=$AG$2,J53&lt;$AH$2)),AND(AND(D53&gt;=$AE$3,D53&lt;=$AF$3),AND(J53&gt;=$AG$3, J53&lt;$AH$3)),AND(AND(D53&gt;=$AE$4),AND(J53&gt;=$AG$4,J53&lt;$AH$4))),"Tier 1",IF(OR(AND(AND(D53&gt;=$AE$2,D53&lt;=$AF$2),AND(J53&gt;=$AH$2)),AND(AND(D53&gt;=$AE$3,D53&lt;=$AF$3),AND(J53&gt;=$AH$3)),AND(D53&gt;=$AE$4,J53&gt;=$AH$4)),"Tier 2","None"))</f>
        <v>Tier 2</v>
      </c>
      <c r="AE53" s="20"/>
      <c r="AF53" s="20"/>
      <c r="AG53" s="20"/>
      <c r="AH53" s="20"/>
    </row>
    <row r="54" spans="1:34" s="73" customFormat="1" ht="13.8" x14ac:dyDescent="0.3">
      <c r="A54" s="74" t="s">
        <v>803</v>
      </c>
      <c r="B54" s="68" t="s">
        <v>95</v>
      </c>
      <c r="C54" s="68" t="s">
        <v>353</v>
      </c>
      <c r="D54" s="69">
        <v>55</v>
      </c>
      <c r="E54" s="69" t="s">
        <v>99</v>
      </c>
      <c r="F54" s="69" t="s">
        <v>245</v>
      </c>
      <c r="G54" s="69">
        <v>23400</v>
      </c>
      <c r="H54" s="70">
        <v>29.9</v>
      </c>
      <c r="I54" s="69">
        <v>20600</v>
      </c>
      <c r="J54" s="70">
        <v>24.2</v>
      </c>
      <c r="K54" s="71">
        <v>0.61</v>
      </c>
      <c r="L54" s="69">
        <v>1</v>
      </c>
      <c r="M54" s="72" t="str">
        <f>IF(OR(AND(AND(D54&gt;=$AE$2,D54&lt;=$AF$2),AND(J54&gt;=$AG$2,J54&lt;$AH$2)),AND(AND(D54&gt;=$AE$3,D54&lt;=$AF$3),AND(J54&gt;=$AG$3, J54&lt;$AH$3)),AND(AND(D54&gt;=$AE$4),AND(J54&gt;=$AG$4,J54&lt;$AH$4))),"Tier 1",IF(OR(AND(AND(D54&gt;=$AE$2,D54&lt;=$AF$2),AND(J54&gt;=$AH$2)),AND(AND(D54&gt;=$AE$3,D54&lt;=$AF$3),AND(J54&gt;=$AH$3)),AND(D54&gt;=$AE$4,J54&gt;=$AH$4)),"Tier 2","None"))</f>
        <v>Tier 2</v>
      </c>
      <c r="AE54" s="20"/>
      <c r="AF54" s="20"/>
      <c r="AG54" s="20"/>
      <c r="AH54" s="20"/>
    </row>
    <row r="55" spans="1:34" s="73" customFormat="1" ht="13.8" x14ac:dyDescent="0.3">
      <c r="A55" s="74" t="s">
        <v>789</v>
      </c>
      <c r="B55" s="68" t="s">
        <v>95</v>
      </c>
      <c r="C55" s="68" t="s">
        <v>334</v>
      </c>
      <c r="D55" s="69">
        <v>55</v>
      </c>
      <c r="E55" s="69" t="s">
        <v>99</v>
      </c>
      <c r="F55" s="69" t="s">
        <v>232</v>
      </c>
      <c r="G55" s="69">
        <v>27900</v>
      </c>
      <c r="H55" s="70">
        <v>27.6</v>
      </c>
      <c r="I55" s="69">
        <v>26000</v>
      </c>
      <c r="J55" s="70">
        <v>24.3</v>
      </c>
      <c r="K55" s="71">
        <v>0.77</v>
      </c>
      <c r="L55" s="69">
        <v>3</v>
      </c>
      <c r="M55" s="72" t="str">
        <f>IF(OR(AND(AND(D55&gt;=$AE$2,D55&lt;=$AF$2),AND(J55&gt;=$AG$2,J55&lt;$AH$2)),AND(AND(D55&gt;=$AE$3,D55&lt;=$AF$3),AND(J55&gt;=$AG$3, J55&lt;$AH$3)),AND(AND(D55&gt;=$AE$4),AND(J55&gt;=$AG$4,J55&lt;$AH$4))),"Tier 1",IF(OR(AND(AND(D55&gt;=$AE$2,D55&lt;=$AF$2),AND(J55&gt;=$AH$2)),AND(AND(D55&gt;=$AE$3,D55&lt;=$AF$3),AND(J55&gt;=$AH$3)),AND(D55&gt;=$AE$4,J55&gt;=$AH$4)),"Tier 2","None"))</f>
        <v>Tier 2</v>
      </c>
      <c r="AE55" s="20"/>
      <c r="AF55" s="20"/>
      <c r="AG55" s="20"/>
      <c r="AH55" s="20"/>
    </row>
    <row r="56" spans="1:34" s="73" customFormat="1" ht="13.8" x14ac:dyDescent="0.3">
      <c r="A56" s="74" t="s">
        <v>794</v>
      </c>
      <c r="B56" s="68" t="s">
        <v>95</v>
      </c>
      <c r="C56" s="68" t="s">
        <v>350</v>
      </c>
      <c r="D56" s="69">
        <v>55</v>
      </c>
      <c r="E56" s="69" t="s">
        <v>99</v>
      </c>
      <c r="F56" s="69" t="s">
        <v>232</v>
      </c>
      <c r="G56" s="69">
        <v>24100</v>
      </c>
      <c r="H56" s="70">
        <v>29.8</v>
      </c>
      <c r="I56" s="69">
        <v>21600</v>
      </c>
      <c r="J56" s="70">
        <v>24.8</v>
      </c>
      <c r="K56" s="71">
        <v>0.64</v>
      </c>
      <c r="L56" s="69">
        <v>1</v>
      </c>
      <c r="M56" s="72" t="str">
        <f>IF(OR(AND(AND(D56&gt;=$AE$2,D56&lt;=$AF$2),AND(J56&gt;=$AG$2,J56&lt;$AH$2)),AND(AND(D56&gt;=$AE$3,D56&lt;=$AF$3),AND(J56&gt;=$AG$3, J56&lt;$AH$3)),AND(AND(D56&gt;=$AE$4),AND(J56&gt;=$AG$4,J56&lt;$AH$4))),"Tier 1",IF(OR(AND(AND(D56&gt;=$AE$2,D56&lt;=$AF$2),AND(J56&gt;=$AH$2)),AND(AND(D56&gt;=$AE$3,D56&lt;=$AF$3),AND(J56&gt;=$AH$3)),AND(D56&gt;=$AE$4,J56&gt;=$AH$4)),"Tier 2","None"))</f>
        <v>Tier 2</v>
      </c>
      <c r="AE56" s="20"/>
      <c r="AF56" s="20"/>
      <c r="AG56" s="20"/>
      <c r="AH56" s="20"/>
    </row>
    <row r="57" spans="1:34" s="73" customFormat="1" ht="13.8" x14ac:dyDescent="0.3">
      <c r="A57" s="74" t="s">
        <v>792</v>
      </c>
      <c r="B57" s="68" t="s">
        <v>95</v>
      </c>
      <c r="C57" s="68" t="s">
        <v>348</v>
      </c>
      <c r="D57" s="69">
        <v>55</v>
      </c>
      <c r="E57" s="69" t="s">
        <v>99</v>
      </c>
      <c r="F57" s="69" t="s">
        <v>232</v>
      </c>
      <c r="G57" s="69">
        <v>26400</v>
      </c>
      <c r="H57" s="70">
        <v>29.3</v>
      </c>
      <c r="I57" s="69">
        <v>24300</v>
      </c>
      <c r="J57" s="70">
        <v>24.9</v>
      </c>
      <c r="K57" s="71">
        <v>0.73</v>
      </c>
      <c r="L57" s="69">
        <v>3</v>
      </c>
      <c r="M57" s="72" t="str">
        <f>IF(OR(AND(AND(D57&gt;=$AE$2,D57&lt;=$AF$2),AND(J57&gt;=$AG$2,J57&lt;$AH$2)),AND(AND(D57&gt;=$AE$3,D57&lt;=$AF$3),AND(J57&gt;=$AG$3, J57&lt;$AH$3)),AND(AND(D57&gt;=$AE$4),AND(J57&gt;=$AG$4,J57&lt;$AH$4))),"Tier 1",IF(OR(AND(AND(D57&gt;=$AE$2,D57&lt;=$AF$2),AND(J57&gt;=$AH$2)),AND(AND(D57&gt;=$AE$3,D57&lt;=$AF$3),AND(J57&gt;=$AH$3)),AND(D57&gt;=$AE$4,J57&gt;=$AH$4)),"Tier 2","None"))</f>
        <v>Tier 2</v>
      </c>
      <c r="AE57" s="20"/>
      <c r="AF57" s="20"/>
      <c r="AG57" s="20"/>
      <c r="AH57" s="20"/>
    </row>
    <row r="58" spans="1:34" s="73" customFormat="1" ht="13.8" x14ac:dyDescent="0.3">
      <c r="A58" s="74" t="s">
        <v>802</v>
      </c>
      <c r="B58" s="68" t="s">
        <v>95</v>
      </c>
      <c r="C58" s="68" t="s">
        <v>353</v>
      </c>
      <c r="D58" s="69">
        <v>55</v>
      </c>
      <c r="E58" s="69" t="s">
        <v>99</v>
      </c>
      <c r="F58" s="69" t="s">
        <v>245</v>
      </c>
      <c r="G58" s="69">
        <v>23900</v>
      </c>
      <c r="H58" s="70">
        <v>31</v>
      </c>
      <c r="I58" s="69">
        <v>21000</v>
      </c>
      <c r="J58" s="70">
        <v>25</v>
      </c>
      <c r="K58" s="71">
        <v>0.63</v>
      </c>
      <c r="L58" s="69">
        <v>3</v>
      </c>
      <c r="M58" s="72" t="str">
        <f>IF(OR(AND(AND(D58&gt;=$AE$2,D58&lt;=$AF$2),AND(J58&gt;=$AG$2,J58&lt;$AH$2)),AND(AND(D58&gt;=$AE$3,D58&lt;=$AF$3),AND(J58&gt;=$AG$3, J58&lt;$AH$3)),AND(AND(D58&gt;=$AE$4),AND(J58&gt;=$AG$4,J58&lt;$AH$4))),"Tier 1",IF(OR(AND(AND(D58&gt;=$AE$2,D58&lt;=$AF$2),AND(J58&gt;=$AH$2)),AND(AND(D58&gt;=$AE$3,D58&lt;=$AF$3),AND(J58&gt;=$AH$3)),AND(D58&gt;=$AE$4,J58&gt;=$AH$4)),"Tier 2","None"))</f>
        <v>Tier 2</v>
      </c>
      <c r="AE58" s="20"/>
      <c r="AF58" s="20"/>
      <c r="AG58" s="20"/>
      <c r="AH58" s="20"/>
    </row>
    <row r="59" spans="1:34" s="73" customFormat="1" ht="13.8" x14ac:dyDescent="0.3">
      <c r="A59" s="74" t="s">
        <v>787</v>
      </c>
      <c r="B59" s="68" t="s">
        <v>95</v>
      </c>
      <c r="C59" s="68" t="s">
        <v>336</v>
      </c>
      <c r="D59" s="69">
        <v>55</v>
      </c>
      <c r="E59" s="69" t="s">
        <v>99</v>
      </c>
      <c r="F59" s="69" t="s">
        <v>232</v>
      </c>
      <c r="G59" s="69">
        <v>25300</v>
      </c>
      <c r="H59" s="70">
        <v>29</v>
      </c>
      <c r="I59" s="69">
        <v>23300</v>
      </c>
      <c r="J59" s="70">
        <v>25.6</v>
      </c>
      <c r="K59" s="71">
        <v>0.69</v>
      </c>
      <c r="L59" s="69">
        <v>1</v>
      </c>
      <c r="M59" s="72" t="str">
        <f>IF(OR(AND(AND(D59&gt;=$AE$2,D59&lt;=$AF$2),AND(J59&gt;=$AG$2,J59&lt;$AH$2)),AND(AND(D59&gt;=$AE$3,D59&lt;=$AF$3),AND(J59&gt;=$AG$3, J59&lt;$AH$3)),AND(AND(D59&gt;=$AE$4),AND(J59&gt;=$AG$4,J59&lt;$AH$4))),"Tier 1",IF(OR(AND(AND(D59&gt;=$AE$2,D59&lt;=$AF$2),AND(J59&gt;=$AH$2)),AND(AND(D59&gt;=$AE$3,D59&lt;=$AF$3),AND(J59&gt;=$AH$3)),AND(D59&gt;=$AE$4,J59&gt;=$AH$4)),"Tier 2","None"))</f>
        <v>Tier 2</v>
      </c>
      <c r="AE59" s="20"/>
      <c r="AF59" s="20"/>
      <c r="AG59" s="20"/>
      <c r="AH59" s="20"/>
    </row>
    <row r="60" spans="1:34" s="73" customFormat="1" ht="13.8" x14ac:dyDescent="0.3">
      <c r="A60" s="74" t="s">
        <v>797</v>
      </c>
      <c r="B60" s="68" t="s">
        <v>95</v>
      </c>
      <c r="C60" s="68" t="s">
        <v>340</v>
      </c>
      <c r="D60" s="69">
        <v>55</v>
      </c>
      <c r="E60" s="69" t="s">
        <v>99</v>
      </c>
      <c r="F60" s="69" t="s">
        <v>245</v>
      </c>
      <c r="G60" s="69">
        <v>25400</v>
      </c>
      <c r="H60" s="70">
        <v>32</v>
      </c>
      <c r="I60" s="69">
        <v>22600</v>
      </c>
      <c r="J60" s="70">
        <v>26.7</v>
      </c>
      <c r="K60" s="71">
        <v>0.63</v>
      </c>
      <c r="L60" s="69">
        <v>3</v>
      </c>
      <c r="M60" s="72" t="str">
        <f>IF(OR(AND(AND(D60&gt;=$AE$2,D60&lt;=$AF$2),AND(J60&gt;=$AG$2,J60&lt;$AH$2)),AND(AND(D60&gt;=$AE$3,D60&lt;=$AF$3),AND(J60&gt;=$AG$3, J60&lt;$AH$3)),AND(AND(D60&gt;=$AE$4),AND(J60&gt;=$AG$4,J60&lt;$AH$4))),"Tier 1",IF(OR(AND(AND(D60&gt;=$AE$2,D60&lt;=$AF$2),AND(J60&gt;=$AH$2)),AND(AND(D60&gt;=$AE$3,D60&lt;=$AF$3),AND(J60&gt;=$AH$3)),AND(D60&gt;=$AE$4,J60&gt;=$AH$4)),"Tier 2","None"))</f>
        <v>Tier 2</v>
      </c>
      <c r="AE60" s="20"/>
      <c r="AF60" s="20"/>
      <c r="AG60" s="20"/>
      <c r="AH60" s="20"/>
    </row>
    <row r="61" spans="1:34" s="73" customFormat="1" ht="13.8" x14ac:dyDescent="0.3">
      <c r="A61" s="74" t="s">
        <v>788</v>
      </c>
      <c r="B61" s="68" t="s">
        <v>95</v>
      </c>
      <c r="C61" s="68" t="s">
        <v>336</v>
      </c>
      <c r="D61" s="69">
        <v>55</v>
      </c>
      <c r="E61" s="69" t="s">
        <v>99</v>
      </c>
      <c r="F61" s="69" t="s">
        <v>232</v>
      </c>
      <c r="G61" s="69">
        <v>25600</v>
      </c>
      <c r="H61" s="70">
        <v>31</v>
      </c>
      <c r="I61" s="69">
        <v>23700</v>
      </c>
      <c r="J61" s="70">
        <v>27.2</v>
      </c>
      <c r="K61" s="71">
        <v>0.71</v>
      </c>
      <c r="L61" s="69">
        <v>3</v>
      </c>
      <c r="M61" s="72" t="str">
        <f>IF(OR(AND(AND(D61&gt;=$AE$2,D61&lt;=$AF$2),AND(J61&gt;=$AG$2,J61&lt;$AH$2)),AND(AND(D61&gt;=$AE$3,D61&lt;=$AF$3),AND(J61&gt;=$AG$3, J61&lt;$AH$3)),AND(AND(D61&gt;=$AE$4),AND(J61&gt;=$AG$4,J61&lt;$AH$4))),"Tier 1",IF(OR(AND(AND(D61&gt;=$AE$2,D61&lt;=$AF$2),AND(J61&gt;=$AH$2)),AND(AND(D61&gt;=$AE$3,D61&lt;=$AF$3),AND(J61&gt;=$AH$3)),AND(D61&gt;=$AE$4,J61&gt;=$AH$4)),"Tier 2","None"))</f>
        <v>Tier 2</v>
      </c>
      <c r="AE61" s="20"/>
      <c r="AF61" s="20"/>
      <c r="AG61" s="20"/>
      <c r="AH61" s="20"/>
    </row>
    <row r="62" spans="1:34" s="73" customFormat="1" ht="13.8" x14ac:dyDescent="0.3">
      <c r="A62" s="74" t="s">
        <v>793</v>
      </c>
      <c r="B62" s="68" t="s">
        <v>95</v>
      </c>
      <c r="C62" s="68" t="s">
        <v>350</v>
      </c>
      <c r="D62" s="69">
        <v>55</v>
      </c>
      <c r="E62" s="69" t="s">
        <v>99</v>
      </c>
      <c r="F62" s="69" t="s">
        <v>232</v>
      </c>
      <c r="G62" s="69">
        <v>24500</v>
      </c>
      <c r="H62" s="70">
        <v>32.6</v>
      </c>
      <c r="I62" s="69">
        <v>22300</v>
      </c>
      <c r="J62" s="70">
        <v>27.7</v>
      </c>
      <c r="K62" s="71">
        <v>0.67</v>
      </c>
      <c r="L62" s="69">
        <v>3</v>
      </c>
      <c r="M62" s="72" t="str">
        <f>IF(OR(AND(AND(D62&gt;=$AE$2,D62&lt;=$AF$2),AND(J62&gt;=$AG$2,J62&lt;$AH$2)),AND(AND(D62&gt;=$AE$3,D62&lt;=$AF$3),AND(J62&gt;=$AG$3, J62&lt;$AH$3)),AND(AND(D62&gt;=$AE$4),AND(J62&gt;=$AG$4,J62&lt;$AH$4))),"Tier 1",IF(OR(AND(AND(D62&gt;=$AE$2,D62&lt;=$AF$2),AND(J62&gt;=$AH$2)),AND(AND(D62&gt;=$AE$3,D62&lt;=$AF$3),AND(J62&gt;=$AH$3)),AND(D62&gt;=$AE$4,J62&gt;=$AH$4)),"Tier 2","None"))</f>
        <v>Tier 2</v>
      </c>
      <c r="AE62" s="20"/>
      <c r="AF62" s="20"/>
      <c r="AG62" s="20"/>
      <c r="AH62" s="20"/>
    </row>
    <row r="63" spans="1:34" s="73" customFormat="1" ht="13.8" x14ac:dyDescent="0.3">
      <c r="A63" s="74" t="s">
        <v>782</v>
      </c>
      <c r="B63" s="68" t="s">
        <v>95</v>
      </c>
      <c r="C63" s="68" t="s">
        <v>342</v>
      </c>
      <c r="D63" s="69">
        <v>61</v>
      </c>
      <c r="E63" s="69" t="s">
        <v>99</v>
      </c>
      <c r="F63" s="69" t="s">
        <v>232</v>
      </c>
      <c r="G63" s="69">
        <v>26900</v>
      </c>
      <c r="H63" s="70">
        <v>27</v>
      </c>
      <c r="I63" s="69">
        <v>22700</v>
      </c>
      <c r="J63" s="70">
        <v>21.9</v>
      </c>
      <c r="K63" s="71">
        <v>0.34</v>
      </c>
      <c r="L63" s="69">
        <v>1</v>
      </c>
      <c r="M63" s="72" t="str">
        <f>IF(OR(AND(AND(D63&gt;=$AE$2,D63&lt;=$AF$2),AND(J63&gt;=$AG$2,J63&lt;$AH$2)),AND(AND(D63&gt;=$AE$3,D63&lt;=$AF$3),AND(J63&gt;=$AG$3, J63&lt;$AH$3)),AND(AND(D63&gt;=$AE$4),AND(J63&gt;=$AG$4,J63&lt;$AH$4))),"Tier 1",IF(OR(AND(AND(D63&gt;=$AE$2,D63&lt;=$AF$2),AND(J63&gt;=$AH$2)),AND(AND(D63&gt;=$AE$3,D63&lt;=$AF$3),AND(J63&gt;=$AH$3)),AND(D63&gt;=$AE$4,J63&gt;=$AH$4)),"Tier 2","None"))</f>
        <v>Tier 1</v>
      </c>
      <c r="AE63" s="20"/>
      <c r="AF63" s="20"/>
      <c r="AG63" s="20"/>
      <c r="AH63" s="20"/>
    </row>
    <row r="64" spans="1:34" s="73" customFormat="1" ht="13.8" x14ac:dyDescent="0.3">
      <c r="A64" s="74" t="s">
        <v>785</v>
      </c>
      <c r="B64" s="68" t="s">
        <v>95</v>
      </c>
      <c r="C64" s="68" t="s">
        <v>360</v>
      </c>
      <c r="D64" s="69">
        <v>61</v>
      </c>
      <c r="E64" s="69" t="s">
        <v>99</v>
      </c>
      <c r="F64" s="69" t="s">
        <v>361</v>
      </c>
      <c r="G64" s="69">
        <v>27600</v>
      </c>
      <c r="H64" s="70">
        <v>28.5</v>
      </c>
      <c r="I64" s="69">
        <v>24100</v>
      </c>
      <c r="J64" s="70">
        <v>23.8</v>
      </c>
      <c r="K64" s="71">
        <v>0.37</v>
      </c>
      <c r="L64" s="69">
        <v>3</v>
      </c>
      <c r="M64" s="72" t="str">
        <f>IF(OR(AND(AND(D64&gt;=$AE$2,D64&lt;=$AF$2),AND(J64&gt;=$AG$2,J64&lt;$AH$2)),AND(AND(D64&gt;=$AE$3,D64&lt;=$AF$3),AND(J64&gt;=$AG$3, J64&lt;$AH$3)),AND(AND(D64&gt;=$AE$4),AND(J64&gt;=$AG$4,J64&lt;$AH$4))),"Tier 1",IF(OR(AND(AND(D64&gt;=$AE$2,D64&lt;=$AF$2),AND(J64&gt;=$AH$2)),AND(AND(D64&gt;=$AE$3,D64&lt;=$AF$3),AND(J64&gt;=$AH$3)),AND(D64&gt;=$AE$4,J64&gt;=$AH$4)),"Tier 2","None"))</f>
        <v>Tier 2</v>
      </c>
      <c r="AE64" s="20"/>
      <c r="AF64" s="20"/>
      <c r="AG64" s="20"/>
      <c r="AH64" s="20"/>
    </row>
    <row r="65" spans="1:34" s="73" customFormat="1" ht="13.8" x14ac:dyDescent="0.3">
      <c r="A65" s="74">
        <v>17165</v>
      </c>
      <c r="B65" s="68" t="s">
        <v>559</v>
      </c>
      <c r="C65" s="68">
        <v>9006</v>
      </c>
      <c r="D65" s="69">
        <v>36</v>
      </c>
      <c r="E65" s="69" t="s">
        <v>99</v>
      </c>
      <c r="F65" s="69" t="s">
        <v>729</v>
      </c>
      <c r="G65" s="69">
        <v>9340</v>
      </c>
      <c r="H65" s="70">
        <v>20.5</v>
      </c>
      <c r="I65" s="69">
        <v>8600</v>
      </c>
      <c r="J65" s="70">
        <v>18.100000000000001</v>
      </c>
      <c r="K65" s="71">
        <v>1</v>
      </c>
      <c r="L65" s="69">
        <v>1</v>
      </c>
      <c r="M65" s="72" t="str">
        <f>IF(OR(AND(AND(D65&gt;=$AE$2,D65&lt;=$AF$2),AND(J65&gt;=$AG$2,J65&lt;$AH$2)),AND(AND(D65&gt;=$AE$3,D65&lt;=$AF$3),AND(J65&gt;=$AG$3, J65&lt;$AH$3)),AND(AND(D65&gt;=$AE$4),AND(J65&gt;=$AG$4,J65&lt;$AH$4))),"Tier 1",IF(OR(AND(AND(D65&gt;=$AE$2,D65&lt;=$AF$2),AND(J65&gt;=$AH$2)),AND(AND(D65&gt;=$AE$3,D65&lt;=$AF$3),AND(J65&gt;=$AH$3)),AND(D65&gt;=$AE$4,J65&gt;=$AH$4)),"Tier 2","None"))</f>
        <v>Tier 2</v>
      </c>
      <c r="AE65" s="20"/>
      <c r="AF65" s="20"/>
      <c r="AG65" s="20"/>
      <c r="AH65" s="20"/>
    </row>
    <row r="66" spans="1:34" s="73" customFormat="1" ht="13.8" x14ac:dyDescent="0.3">
      <c r="A66" s="22" t="s">
        <v>381</v>
      </c>
      <c r="B66" s="42" t="s">
        <v>243</v>
      </c>
      <c r="C66" s="42" t="s">
        <v>382</v>
      </c>
      <c r="D66" s="43">
        <v>57</v>
      </c>
      <c r="E66" s="43" t="s">
        <v>99</v>
      </c>
      <c r="F66" s="43" t="s">
        <v>245</v>
      </c>
      <c r="G66" s="43">
        <v>28500</v>
      </c>
      <c r="H66" s="44">
        <v>25.3</v>
      </c>
      <c r="I66" s="43">
        <v>26400</v>
      </c>
      <c r="J66" s="44">
        <v>22</v>
      </c>
      <c r="K66" s="45">
        <v>0.77</v>
      </c>
      <c r="L66" s="43">
        <v>1</v>
      </c>
      <c r="M66" s="40" t="str">
        <f>IF(OR(AND(AND(D66&gt;=$AE$2,D66&lt;=$AF$2),AND(J66&gt;=$AG$2,J66&lt;$AH$2)),AND(AND(D66&gt;=$AE$3,D66&lt;=$AF$3),AND(J66&gt;=$AG$3, J66&lt;$AH$3)),AND(AND(D66&gt;=$AE$4),AND(J66&gt;=$AG$4,J66&lt;$AH$4))),"Tier 1",IF(OR(AND(AND(D66&gt;=$AE$2,D66&lt;=$AF$2),AND(J66&gt;=$AH$2)),AND(AND(D66&gt;=$AE$3,D66&lt;=$AF$3),AND(J66&gt;=$AH$3)),AND(D66&gt;=$AE$4,J66&gt;=$AH$4)),"Tier 2","None"))</f>
        <v>Tier 1</v>
      </c>
      <c r="AE66" s="20"/>
      <c r="AF66" s="20"/>
      <c r="AG66" s="20"/>
      <c r="AH66" s="20"/>
    </row>
    <row r="67" spans="1:34" s="73" customFormat="1" ht="13.8" x14ac:dyDescent="0.3">
      <c r="A67" s="23" t="s">
        <v>571</v>
      </c>
      <c r="B67" s="42" t="s">
        <v>243</v>
      </c>
      <c r="C67" s="42" t="s">
        <v>572</v>
      </c>
      <c r="D67" s="43">
        <v>57</v>
      </c>
      <c r="E67" s="43" t="s">
        <v>99</v>
      </c>
      <c r="F67" s="43" t="s">
        <v>245</v>
      </c>
      <c r="G67" s="43">
        <v>28100</v>
      </c>
      <c r="H67" s="44">
        <v>25.2</v>
      </c>
      <c r="I67" s="43">
        <v>26300</v>
      </c>
      <c r="J67" s="44">
        <v>22.2</v>
      </c>
      <c r="K67" s="45">
        <v>0.77</v>
      </c>
      <c r="L67" s="43">
        <v>3</v>
      </c>
      <c r="M67" s="40" t="str">
        <f>IF(OR(AND(AND(D67&gt;=$AE$2,D67&lt;=$AF$2),AND(J67&gt;=$AG$2,J67&lt;$AH$2)),AND(AND(D67&gt;=$AE$3,D67&lt;=$AF$3),AND(J67&gt;=$AG$3, J67&lt;$AH$3)),AND(AND(D67&gt;=$AE$4),AND(J67&gt;=$AG$4,J67&lt;$AH$4))),"Tier 1",IF(OR(AND(AND(D67&gt;=$AE$2,D67&lt;=$AF$2),AND(J67&gt;=$AH$2)),AND(AND(D67&gt;=$AE$3,D67&lt;=$AF$3),AND(J67&gt;=$AH$3)),AND(D67&gt;=$AE$4,J67&gt;=$AH$4)),"Tier 2","None"))</f>
        <v>Tier 1</v>
      </c>
      <c r="AE67" s="20"/>
      <c r="AF67" s="20"/>
      <c r="AG67" s="20"/>
      <c r="AH67" s="20"/>
    </row>
    <row r="68" spans="1:34" s="73" customFormat="1" ht="13.8" x14ac:dyDescent="0.3">
      <c r="A68" s="22" t="s">
        <v>379</v>
      </c>
      <c r="B68" s="42" t="s">
        <v>243</v>
      </c>
      <c r="C68" s="42" t="s">
        <v>380</v>
      </c>
      <c r="D68" s="43">
        <v>57</v>
      </c>
      <c r="E68" s="43" t="s">
        <v>99</v>
      </c>
      <c r="F68" s="43" t="s">
        <v>245</v>
      </c>
      <c r="G68" s="43">
        <v>28900</v>
      </c>
      <c r="H68" s="44">
        <v>26.1</v>
      </c>
      <c r="I68" s="43">
        <v>27100</v>
      </c>
      <c r="J68" s="44">
        <v>23</v>
      </c>
      <c r="K68" s="45">
        <v>0.78</v>
      </c>
      <c r="L68" s="43">
        <v>1</v>
      </c>
      <c r="M68" s="40" t="str">
        <f>IF(OR(AND(AND(D68&gt;=$AE$2,D68&lt;=$AF$2),AND(J68&gt;=$AG$2,J68&lt;$AH$2)),AND(AND(D68&gt;=$AE$3,D68&lt;=$AF$3),AND(J68&gt;=$AG$3, J68&lt;$AH$3)),AND(AND(D68&gt;=$AE$4),AND(J68&gt;=$AG$4,J68&lt;$AH$4))),"Tier 1",IF(OR(AND(AND(D68&gt;=$AE$2,D68&lt;=$AF$2),AND(J68&gt;=$AH$2)),AND(AND(D68&gt;=$AE$3,D68&lt;=$AF$3),AND(J68&gt;=$AH$3)),AND(D68&gt;=$AE$4,J68&gt;=$AH$4)),"Tier 2","None"))</f>
        <v>Tier 2</v>
      </c>
      <c r="AE68" s="20"/>
      <c r="AF68" s="20"/>
      <c r="AG68" s="20"/>
      <c r="AH68" s="20"/>
    </row>
    <row r="69" spans="1:34" s="73" customFormat="1" ht="13.8" x14ac:dyDescent="0.3">
      <c r="A69" s="23" t="s">
        <v>569</v>
      </c>
      <c r="B69" s="42" t="s">
        <v>243</v>
      </c>
      <c r="C69" s="42" t="s">
        <v>570</v>
      </c>
      <c r="D69" s="43">
        <v>57</v>
      </c>
      <c r="E69" s="43" t="s">
        <v>99</v>
      </c>
      <c r="F69" s="43" t="s">
        <v>245</v>
      </c>
      <c r="G69" s="43">
        <v>28700</v>
      </c>
      <c r="H69" s="44">
        <v>26.5</v>
      </c>
      <c r="I69" s="43">
        <v>26900</v>
      </c>
      <c r="J69" s="44">
        <v>23.3</v>
      </c>
      <c r="K69" s="45">
        <v>0.78</v>
      </c>
      <c r="L69" s="43">
        <v>3</v>
      </c>
      <c r="M69" s="40" t="str">
        <f>IF(OR(AND(AND(D69&gt;=$AE$2,D69&lt;=$AF$2),AND(J69&gt;=$AG$2,J69&lt;$AH$2)),AND(AND(D69&gt;=$AE$3,D69&lt;=$AF$3),AND(J69&gt;=$AG$3, J69&lt;$AH$3)),AND(AND(D69&gt;=$AE$4),AND(J69&gt;=$AG$4,J69&lt;$AH$4))),"Tier 1",IF(OR(AND(AND(D69&gt;=$AE$2,D69&lt;=$AF$2),AND(J69&gt;=$AH$2)),AND(AND(D69&gt;=$AE$3,D69&lt;=$AF$3),AND(J69&gt;=$AH$3)),AND(D69&gt;=$AE$4,J69&gt;=$AH$4)),"Tier 2","None"))</f>
        <v>Tier 2</v>
      </c>
      <c r="AE69" s="20"/>
      <c r="AF69" s="20"/>
      <c r="AG69" s="20"/>
      <c r="AH69" s="20"/>
    </row>
    <row r="70" spans="1:34" s="73" customFormat="1" ht="13.8" x14ac:dyDescent="0.3">
      <c r="A70" s="22">
        <v>18466</v>
      </c>
      <c r="B70" s="50" t="s">
        <v>728</v>
      </c>
      <c r="C70" s="42" t="s">
        <v>730</v>
      </c>
      <c r="D70" s="43">
        <v>56</v>
      </c>
      <c r="E70" s="43" t="s">
        <v>99</v>
      </c>
      <c r="F70" s="43" t="s">
        <v>229</v>
      </c>
      <c r="G70" s="43">
        <v>38300</v>
      </c>
      <c r="H70" s="44">
        <v>25.2</v>
      </c>
      <c r="I70" s="43">
        <v>36300</v>
      </c>
      <c r="J70" s="44">
        <v>22.1</v>
      </c>
      <c r="K70" s="45">
        <v>0.86</v>
      </c>
      <c r="L70" s="43">
        <v>3</v>
      </c>
      <c r="M70" s="40" t="str">
        <f>IF(OR(AND(AND(D70&gt;=$AE$2,D70&lt;=$AF$2),AND(J70&gt;=$AG$2,J70&lt;$AH$2)),AND(AND(D70&gt;=$AE$3,D70&lt;=$AF$3),AND(J70&gt;=$AG$3, J70&lt;$AH$3)),AND(AND(D70&gt;=$AE$4),AND(J70&gt;=$AG$4,J70&lt;$AH$4))),"Tier 1",IF(OR(AND(AND(D70&gt;=$AE$2,D70&lt;=$AF$2),AND(J70&gt;=$AH$2)),AND(AND(D70&gt;=$AE$3,D70&lt;=$AF$3),AND(J70&gt;=$AH$3)),AND(D70&gt;=$AE$4,J70&gt;=$AH$4)),"Tier 2","None"))</f>
        <v>Tier 1</v>
      </c>
      <c r="AE70" s="20"/>
      <c r="AF70" s="20"/>
      <c r="AG70" s="20"/>
      <c r="AH70" s="20"/>
    </row>
    <row r="71" spans="1:34" s="73" customFormat="1" ht="13.8" x14ac:dyDescent="0.3">
      <c r="A71" s="22" t="s">
        <v>246</v>
      </c>
      <c r="B71" s="50" t="s">
        <v>247</v>
      </c>
      <c r="C71" s="42" t="s">
        <v>248</v>
      </c>
      <c r="D71" s="43">
        <v>36</v>
      </c>
      <c r="E71" s="43" t="s">
        <v>99</v>
      </c>
      <c r="F71" s="43" t="s">
        <v>232</v>
      </c>
      <c r="G71" s="43">
        <v>11470</v>
      </c>
      <c r="H71" s="44">
        <v>20.3</v>
      </c>
      <c r="I71" s="43">
        <v>10720</v>
      </c>
      <c r="J71" s="44">
        <v>17.7</v>
      </c>
      <c r="K71" s="45">
        <v>0.77</v>
      </c>
      <c r="L71" s="43">
        <v>1</v>
      </c>
      <c r="M71" s="40" t="str">
        <f>IF(OR(AND(AND(D71&gt;=$AE$2,D71&lt;=$AF$2),AND(J71&gt;=$AG$2,J71&lt;$AH$2)),AND(AND(D71&gt;=$AE$3,D71&lt;=$AF$3),AND(J71&gt;=$AG$3, J71&lt;$AH$3)),AND(AND(D71&gt;=$AE$4),AND(J71&gt;=$AG$4,J71&lt;$AH$4))),"Tier 1",IF(OR(AND(AND(D71&gt;=$AE$2,D71&lt;=$AF$2),AND(J71&gt;=$AH$2)),AND(AND(D71&gt;=$AE$3,D71&lt;=$AF$3),AND(J71&gt;=$AH$3)),AND(D71&gt;=$AE$4,J71&gt;=$AH$4)),"Tier 2","None"))</f>
        <v>Tier 2</v>
      </c>
      <c r="AE71" s="20"/>
      <c r="AF71" s="20"/>
      <c r="AG71" s="20"/>
      <c r="AH71" s="20"/>
    </row>
    <row r="72" spans="1:34" s="73" customFormat="1" ht="13.8" x14ac:dyDescent="0.3">
      <c r="A72" s="22">
        <v>14100</v>
      </c>
      <c r="B72" s="42" t="s">
        <v>391</v>
      </c>
      <c r="C72" s="42" t="s">
        <v>392</v>
      </c>
      <c r="D72" s="43">
        <v>52</v>
      </c>
      <c r="E72" s="43" t="s">
        <v>99</v>
      </c>
      <c r="F72" s="43" t="s">
        <v>245</v>
      </c>
      <c r="G72" s="43">
        <v>26300</v>
      </c>
      <c r="H72" s="44">
        <v>22.7</v>
      </c>
      <c r="I72" s="43">
        <v>24700</v>
      </c>
      <c r="J72" s="44">
        <v>20.399999999999999</v>
      </c>
      <c r="K72" s="45">
        <v>0.8</v>
      </c>
      <c r="L72" s="43">
        <v>1</v>
      </c>
      <c r="M72" s="40" t="str">
        <f>IF(OR(AND(AND(D72&gt;=$AE$2,D72&lt;=$AF$2),AND(J72&gt;=$AG$2,J72&lt;$AH$2)),AND(AND(D72&gt;=$AE$3,D72&lt;=$AF$3),AND(J72&gt;=$AG$3, J72&lt;$AH$3)),AND(AND(D72&gt;=$AE$4),AND(J72&gt;=$AG$4,J72&lt;$AH$4))),"Tier 1",IF(OR(AND(AND(D72&gt;=$AE$2,D72&lt;=$AF$2),AND(J72&gt;=$AH$2)),AND(AND(D72&gt;=$AE$3,D72&lt;=$AF$3),AND(J72&gt;=$AH$3)),AND(D72&gt;=$AE$4,J72&gt;=$AH$4)),"Tier 2","None"))</f>
        <v>Tier 1</v>
      </c>
      <c r="AE72" s="20"/>
      <c r="AF72" s="20"/>
      <c r="AG72" s="20"/>
      <c r="AH72" s="20"/>
    </row>
    <row r="73" spans="1:34" s="73" customFormat="1" ht="13.8" x14ac:dyDescent="0.3">
      <c r="A73" s="23" t="s">
        <v>731</v>
      </c>
      <c r="B73" s="42" t="s">
        <v>253</v>
      </c>
      <c r="C73" s="78" t="s">
        <v>735</v>
      </c>
      <c r="D73" s="79">
        <v>36</v>
      </c>
      <c r="E73" s="43" t="s">
        <v>99</v>
      </c>
      <c r="F73" s="43" t="s">
        <v>232</v>
      </c>
      <c r="G73" s="43">
        <v>9231</v>
      </c>
      <c r="H73" s="44">
        <v>20.399999999999999</v>
      </c>
      <c r="I73" s="80">
        <v>8093</v>
      </c>
      <c r="J73" s="81">
        <v>17.3</v>
      </c>
      <c r="K73" s="45">
        <v>0.56999999999999995</v>
      </c>
      <c r="L73" s="43">
        <v>3</v>
      </c>
      <c r="M73" s="40" t="str">
        <f>IF(OR(AND(AND(D73&gt;=$AE$2,D73&lt;=$AF$2),AND(J73&gt;=$AG$2,J73&lt;$AH$2)),AND(AND(D73&gt;=$AE$3,D73&lt;=$AF$3),AND(J73&gt;=$AG$3, J73&lt;$AH$3)),AND(AND(D73&gt;=$AE$4),AND(J73&gt;=$AG$4,J73&lt;$AH$4))),"Tier 1",IF(OR(AND(AND(D73&gt;=$AE$2,D73&lt;=$AF$2),AND(J73&gt;=$AH$2)),AND(AND(D73&gt;=$AE$3,D73&lt;=$AF$3),AND(J73&gt;=$AH$3)),AND(D73&gt;=$AE$4,J73&gt;=$AH$4)),"Tier 2","None"))</f>
        <v>Tier 1</v>
      </c>
      <c r="AE73" s="20"/>
      <c r="AF73" s="20"/>
      <c r="AG73" s="20"/>
      <c r="AH73" s="20"/>
    </row>
    <row r="74" spans="1:34" s="73" customFormat="1" ht="13.8" x14ac:dyDescent="0.3">
      <c r="A74" s="77" t="s">
        <v>733</v>
      </c>
      <c r="B74" s="42" t="s">
        <v>253</v>
      </c>
      <c r="C74" s="84" t="s">
        <v>737</v>
      </c>
      <c r="D74" s="83">
        <v>36</v>
      </c>
      <c r="E74" s="43" t="s">
        <v>99</v>
      </c>
      <c r="F74" s="43" t="s">
        <v>232</v>
      </c>
      <c r="G74" s="43">
        <v>9901</v>
      </c>
      <c r="H74" s="44">
        <v>19.7</v>
      </c>
      <c r="I74" s="80">
        <v>9114</v>
      </c>
      <c r="J74" s="81">
        <v>17.5</v>
      </c>
      <c r="K74" s="45">
        <v>0.59</v>
      </c>
      <c r="L74" s="43">
        <v>3</v>
      </c>
      <c r="M74" s="40" t="str">
        <f>IF(OR(AND(AND(D74&gt;=$AE$2,D74&lt;=$AF$2),AND(J74&gt;=$AG$2,J74&lt;$AH$2)),AND(AND(D74&gt;=$AE$3,D74&lt;=$AF$3),AND(J74&gt;=$AG$3, J74&lt;$AH$3)),AND(AND(D74&gt;=$AE$4),AND(J74&gt;=$AG$4,J74&lt;$AH$4))),"Tier 1",IF(OR(AND(AND(D74&gt;=$AE$2,D74&lt;=$AF$2),AND(J74&gt;=$AH$2)),AND(AND(D74&gt;=$AE$3,D74&lt;=$AF$3),AND(J74&gt;=$AH$3)),AND(D74&gt;=$AE$4,J74&gt;=$AH$4)),"Tier 2","None"))</f>
        <v>Tier 1</v>
      </c>
      <c r="AE74" s="20"/>
      <c r="AF74" s="20"/>
      <c r="AG74" s="20"/>
      <c r="AH74" s="20"/>
    </row>
    <row r="75" spans="1:34" s="73" customFormat="1" ht="13.8" x14ac:dyDescent="0.3">
      <c r="A75" s="23" t="s">
        <v>732</v>
      </c>
      <c r="B75" s="42" t="s">
        <v>253</v>
      </c>
      <c r="C75" s="82" t="s">
        <v>736</v>
      </c>
      <c r="D75" s="83">
        <v>36</v>
      </c>
      <c r="E75" s="43" t="s">
        <v>99</v>
      </c>
      <c r="F75" s="43" t="s">
        <v>232</v>
      </c>
      <c r="G75" s="43">
        <v>10427</v>
      </c>
      <c r="H75" s="44">
        <v>20.2</v>
      </c>
      <c r="I75" s="80">
        <v>9694</v>
      </c>
      <c r="J75" s="81">
        <v>18</v>
      </c>
      <c r="K75" s="45">
        <v>0.65</v>
      </c>
      <c r="L75" s="43">
        <v>3</v>
      </c>
      <c r="M75" s="40" t="str">
        <f>IF(OR(AND(AND(D75&gt;=$AE$2,D75&lt;=$AF$2),AND(J75&gt;=$AG$2,J75&lt;$AH$2)),AND(AND(D75&gt;=$AE$3,D75&lt;=$AF$3),AND(J75&gt;=$AG$3, J75&lt;$AH$3)),AND(AND(D75&gt;=$AE$4),AND(J75&gt;=$AG$4,J75&lt;$AH$4))),"Tier 1",IF(OR(AND(AND(D75&gt;=$AE$2,D75&lt;=$AF$2),AND(J75&gt;=$AH$2)),AND(AND(D75&gt;=$AE$3,D75&lt;=$AF$3),AND(J75&gt;=$AH$3)),AND(D75&gt;=$AE$4,J75&gt;=$AH$4)),"Tier 2","None"))</f>
        <v>Tier 2</v>
      </c>
      <c r="AE75" s="20"/>
      <c r="AF75" s="20"/>
      <c r="AG75" s="20"/>
      <c r="AH75" s="20"/>
    </row>
    <row r="76" spans="1:34" s="73" customFormat="1" ht="13.8" x14ac:dyDescent="0.3">
      <c r="A76" s="23" t="s">
        <v>734</v>
      </c>
      <c r="B76" s="42" t="s">
        <v>253</v>
      </c>
      <c r="C76" s="82" t="s">
        <v>738</v>
      </c>
      <c r="D76" s="83">
        <v>36</v>
      </c>
      <c r="E76" s="43" t="s">
        <v>99</v>
      </c>
      <c r="F76" s="43" t="s">
        <v>232</v>
      </c>
      <c r="G76" s="43">
        <v>9359</v>
      </c>
      <c r="H76" s="44">
        <v>21.8</v>
      </c>
      <c r="I76" s="80">
        <v>8396</v>
      </c>
      <c r="J76" s="81">
        <v>18.600000000000001</v>
      </c>
      <c r="K76" s="45">
        <v>0.59</v>
      </c>
      <c r="L76" s="43">
        <v>3</v>
      </c>
      <c r="M76" s="40" t="str">
        <f>IF(OR(AND(AND(D76&gt;=$AE$2,D76&lt;=$AF$2),AND(J76&gt;=$AG$2,J76&lt;$AH$2)),AND(AND(D76&gt;=$AE$3,D76&lt;=$AF$3),AND(J76&gt;=$AG$3, J76&lt;$AH$3)),AND(AND(D76&gt;=$AE$4),AND(J76&gt;=$AG$4,J76&lt;$AH$4))),"Tier 1",IF(OR(AND(AND(D76&gt;=$AE$2,D76&lt;=$AF$2),AND(J76&gt;=$AH$2)),AND(AND(D76&gt;=$AE$3,D76&lt;=$AF$3),AND(J76&gt;=$AH$3)),AND(D76&gt;=$AE$4,J76&gt;=$AH$4)),"Tier 2","None"))</f>
        <v>Tier 2</v>
      </c>
      <c r="AE76" s="20"/>
      <c r="AF76" s="20"/>
      <c r="AG76" s="20"/>
      <c r="AH76" s="20"/>
    </row>
    <row r="77" spans="1:34" s="73" customFormat="1" ht="13.8" x14ac:dyDescent="0.3">
      <c r="A77" s="23" t="s">
        <v>739</v>
      </c>
      <c r="B77" s="42" t="s">
        <v>253</v>
      </c>
      <c r="C77" s="82" t="s">
        <v>741</v>
      </c>
      <c r="D77" s="85">
        <v>50</v>
      </c>
      <c r="E77" s="43" t="s">
        <v>99</v>
      </c>
      <c r="F77" s="43" t="s">
        <v>232</v>
      </c>
      <c r="G77" s="43">
        <v>20239</v>
      </c>
      <c r="H77" s="44">
        <v>23.4</v>
      </c>
      <c r="I77" s="80">
        <v>18468</v>
      </c>
      <c r="J77" s="81">
        <v>20.5</v>
      </c>
      <c r="K77" s="45">
        <v>0.6</v>
      </c>
      <c r="L77" s="43">
        <v>3</v>
      </c>
      <c r="M77" s="40" t="str">
        <f>IF(OR(AND(AND(D77&gt;=$AE$2,D77&lt;=$AF$2),AND(J77&gt;=$AG$2,J77&lt;$AH$2)),AND(AND(D77&gt;=$AE$3,D77&lt;=$AF$3),AND(J77&gt;=$AG$3, J77&lt;$AH$3)),AND(AND(D77&gt;=$AE$4),AND(J77&gt;=$AG$4,J77&lt;$AH$4))),"Tier 1",IF(OR(AND(AND(D77&gt;=$AE$2,D77&lt;=$AF$2),AND(J77&gt;=$AH$2)),AND(AND(D77&gt;=$AE$3,D77&lt;=$AF$3),AND(J77&gt;=$AH$3)),AND(D77&gt;=$AE$4,J77&gt;=$AH$4)),"Tier 2","None"))</f>
        <v>Tier 1</v>
      </c>
      <c r="AE77" s="20"/>
      <c r="AF77" s="20"/>
      <c r="AG77" s="20"/>
      <c r="AH77" s="20"/>
    </row>
    <row r="78" spans="1:34" s="73" customFormat="1" ht="13.8" x14ac:dyDescent="0.3">
      <c r="A78" s="23" t="s">
        <v>740</v>
      </c>
      <c r="B78" s="42" t="s">
        <v>253</v>
      </c>
      <c r="C78" s="82" t="s">
        <v>742</v>
      </c>
      <c r="D78" s="85">
        <v>50</v>
      </c>
      <c r="E78" s="43" t="s">
        <v>99</v>
      </c>
      <c r="F78" s="43" t="s">
        <v>232</v>
      </c>
      <c r="G78" s="43">
        <v>19813</v>
      </c>
      <c r="H78" s="44">
        <v>23.2</v>
      </c>
      <c r="I78" s="80">
        <v>18170</v>
      </c>
      <c r="J78" s="81">
        <v>20.5</v>
      </c>
      <c r="K78" s="45">
        <v>0.61</v>
      </c>
      <c r="L78" s="43">
        <v>3</v>
      </c>
      <c r="M78" s="40" t="str">
        <f>IF(OR(AND(AND(D78&gt;=$AE$2,D78&lt;=$AF$2),AND(J78&gt;=$AG$2,J78&lt;$AH$2)),AND(AND(D78&gt;=$AE$3,D78&lt;=$AF$3),AND(J78&gt;=$AG$3, J78&lt;$AH$3)),AND(AND(D78&gt;=$AE$4),AND(J78&gt;=$AG$4,J78&lt;$AH$4))),"Tier 1",IF(OR(AND(AND(D78&gt;=$AE$2,D78&lt;=$AF$2),AND(J78&gt;=$AH$2)),AND(AND(D78&gt;=$AE$3,D78&lt;=$AF$3),AND(J78&gt;=$AH$3)),AND(D78&gt;=$AE$4,J78&gt;=$AH$4)),"Tier 2","None"))</f>
        <v>Tier 1</v>
      </c>
      <c r="AE78" s="20"/>
      <c r="AF78" s="20"/>
      <c r="AG78" s="20"/>
      <c r="AH78" s="20"/>
    </row>
    <row r="79" spans="1:34" s="73" customFormat="1" ht="13.8" x14ac:dyDescent="0.3">
      <c r="A79" s="24" t="s">
        <v>578</v>
      </c>
      <c r="B79" s="42" t="s">
        <v>253</v>
      </c>
      <c r="C79" s="42" t="s">
        <v>579</v>
      </c>
      <c r="D79" s="43">
        <v>55</v>
      </c>
      <c r="E79" s="43" t="s">
        <v>99</v>
      </c>
      <c r="F79" s="43" t="s">
        <v>232</v>
      </c>
      <c r="G79" s="43">
        <v>24709</v>
      </c>
      <c r="H79" s="44">
        <v>25</v>
      </c>
      <c r="I79" s="43">
        <v>22876</v>
      </c>
      <c r="J79" s="44">
        <v>22</v>
      </c>
      <c r="K79" s="45">
        <f>18658/24709</f>
        <v>0.75510947428062647</v>
      </c>
      <c r="L79" s="43">
        <v>3</v>
      </c>
      <c r="M79" s="40" t="str">
        <f>IF(OR(AND(AND(D79&gt;=$AE$2,D79&lt;=$AF$2),AND(J79&gt;=$AG$2,J79&lt;$AH$2)),AND(AND(D79&gt;=$AE$3,D79&lt;=$AF$3),AND(J79&gt;=$AG$3, J79&lt;$AH$3)),AND(AND(D79&gt;=$AE$4),AND(J79&gt;=$AG$4,J79&lt;$AH$4))),"Tier 1",IF(OR(AND(AND(D79&gt;=$AE$2,D79&lt;=$AF$2),AND(J79&gt;=$AH$2)),AND(AND(D79&gt;=$AE$3,D79&lt;=$AF$3),AND(J79&gt;=$AH$3)),AND(D79&gt;=$AE$4,J79&gt;=$AH$4)),"Tier 2","None"))</f>
        <v>Tier 1</v>
      </c>
      <c r="AE79" s="20"/>
      <c r="AF79" s="20"/>
      <c r="AG79" s="20"/>
      <c r="AH79" s="20"/>
    </row>
    <row r="80" spans="1:34" s="73" customFormat="1" ht="13.8" x14ac:dyDescent="0.3">
      <c r="A80" s="22" t="s">
        <v>402</v>
      </c>
      <c r="B80" s="42" t="s">
        <v>253</v>
      </c>
      <c r="C80" s="42" t="s">
        <v>403</v>
      </c>
      <c r="D80" s="43">
        <v>55</v>
      </c>
      <c r="E80" s="43" t="s">
        <v>99</v>
      </c>
      <c r="F80" s="43" t="s">
        <v>232</v>
      </c>
      <c r="G80" s="43">
        <v>24300</v>
      </c>
      <c r="H80" s="44">
        <v>25.3</v>
      </c>
      <c r="I80" s="43">
        <v>22300</v>
      </c>
      <c r="J80" s="44">
        <v>22.1</v>
      </c>
      <c r="K80" s="45">
        <v>0.66</v>
      </c>
      <c r="L80" s="43">
        <v>1</v>
      </c>
      <c r="M80" s="40" t="str">
        <f>IF(OR(AND(AND(D80&gt;=$AE$2,D80&lt;=$AF$2),AND(J80&gt;=$AG$2,J80&lt;$AH$2)),AND(AND(D80&gt;=$AE$3,D80&lt;=$AF$3),AND(J80&gt;=$AG$3, J80&lt;$AH$3)),AND(AND(D80&gt;=$AE$4),AND(J80&gt;=$AG$4,J80&lt;$AH$4))),"Tier 1",IF(OR(AND(AND(D80&gt;=$AE$2,D80&lt;=$AF$2),AND(J80&gt;=$AH$2)),AND(AND(D80&gt;=$AE$3,D80&lt;=$AF$3),AND(J80&gt;=$AH$3)),AND(D80&gt;=$AE$4,J80&gt;=$AH$4)),"Tier 2","None"))</f>
        <v>Tier 1</v>
      </c>
      <c r="AE80" s="20"/>
      <c r="AF80" s="20"/>
      <c r="AG80" s="20"/>
      <c r="AH80" s="20"/>
    </row>
    <row r="81" spans="1:34" s="73" customFormat="1" ht="13.8" x14ac:dyDescent="0.3">
      <c r="A81" s="23" t="s">
        <v>582</v>
      </c>
      <c r="B81" s="42" t="s">
        <v>253</v>
      </c>
      <c r="C81" s="42" t="s">
        <v>583</v>
      </c>
      <c r="D81" s="43">
        <v>55</v>
      </c>
      <c r="E81" s="43" t="s">
        <v>99</v>
      </c>
      <c r="F81" s="43" t="s">
        <v>245</v>
      </c>
      <c r="G81" s="43">
        <v>26300</v>
      </c>
      <c r="H81" s="44">
        <v>25.2</v>
      </c>
      <c r="I81" s="43">
        <v>24200</v>
      </c>
      <c r="J81" s="44">
        <v>22.1</v>
      </c>
      <c r="K81" s="45">
        <v>0.75</v>
      </c>
      <c r="L81" s="43">
        <v>3</v>
      </c>
      <c r="M81" s="40" t="str">
        <f>IF(OR(AND(AND(D81&gt;=$AE$2,D81&lt;=$AF$2),AND(J81&gt;=$AG$2,J81&lt;$AH$2)),AND(AND(D81&gt;=$AE$3,D81&lt;=$AF$3),AND(J81&gt;=$AG$3, J81&lt;$AH$3)),AND(AND(D81&gt;=$AE$4),AND(J81&gt;=$AG$4,J81&lt;$AH$4))),"Tier 1",IF(OR(AND(AND(D81&gt;=$AE$2,D81&lt;=$AF$2),AND(J81&gt;=$AH$2)),AND(AND(D81&gt;=$AE$3,D81&lt;=$AF$3),AND(J81&gt;=$AH$3)),AND(D81&gt;=$AE$4,J81&gt;=$AH$4)),"Tier 2","None"))</f>
        <v>Tier 1</v>
      </c>
      <c r="AE81" s="20"/>
      <c r="AF81" s="20"/>
      <c r="AG81" s="20"/>
      <c r="AH81" s="20"/>
    </row>
    <row r="82" spans="1:34" s="73" customFormat="1" ht="13.8" x14ac:dyDescent="0.3">
      <c r="A82" s="24" t="s">
        <v>580</v>
      </c>
      <c r="B82" s="42" t="s">
        <v>253</v>
      </c>
      <c r="C82" s="42" t="s">
        <v>581</v>
      </c>
      <c r="D82" s="43">
        <v>55</v>
      </c>
      <c r="E82" s="43" t="s">
        <v>99</v>
      </c>
      <c r="F82" s="43" t="s">
        <v>232</v>
      </c>
      <c r="G82" s="43">
        <v>24693</v>
      </c>
      <c r="H82" s="44">
        <v>26</v>
      </c>
      <c r="I82" s="43">
        <v>22855</v>
      </c>
      <c r="J82" s="44">
        <v>22.7</v>
      </c>
      <c r="K82" s="45">
        <f>18547/24693</f>
        <v>0.7511035516138177</v>
      </c>
      <c r="L82" s="43">
        <v>3</v>
      </c>
      <c r="M82" s="40" t="str">
        <f>IF(OR(AND(AND(D82&gt;=$AE$2,D82&lt;=$AF$2),AND(J82&gt;=$AG$2,J82&lt;$AH$2)),AND(AND(D82&gt;=$AE$3,D82&lt;=$AF$3),AND(J82&gt;=$AG$3, J82&lt;$AH$3)),AND(AND(D82&gt;=$AE$4),AND(J82&gt;=$AG$4,J82&lt;$AH$4))),"Tier 1",IF(OR(AND(AND(D82&gt;=$AE$2,D82&lt;=$AF$2),AND(J82&gt;=$AH$2)),AND(AND(D82&gt;=$AE$3,D82&lt;=$AF$3),AND(J82&gt;=$AH$3)),AND(D82&gt;=$AE$4,J82&gt;=$AH$4)),"Tier 2","None"))</f>
        <v>Tier 1</v>
      </c>
      <c r="AE82" s="20"/>
      <c r="AF82" s="20"/>
      <c r="AG82" s="20"/>
      <c r="AH82" s="20"/>
    </row>
    <row r="83" spans="1:34" s="73" customFormat="1" ht="13.8" x14ac:dyDescent="0.3">
      <c r="A83" s="24" t="s">
        <v>588</v>
      </c>
      <c r="B83" s="42" t="s">
        <v>253</v>
      </c>
      <c r="C83" s="42" t="s">
        <v>589</v>
      </c>
      <c r="D83" s="43">
        <v>72</v>
      </c>
      <c r="E83" s="43" t="s">
        <v>99</v>
      </c>
      <c r="F83" s="43" t="s">
        <v>232</v>
      </c>
      <c r="G83" s="43">
        <v>43495</v>
      </c>
      <c r="H83" s="44">
        <v>24.6</v>
      </c>
      <c r="I83" s="43">
        <v>40732</v>
      </c>
      <c r="J83" s="44">
        <v>22</v>
      </c>
      <c r="K83" s="45">
        <v>0.76</v>
      </c>
      <c r="L83" s="43">
        <v>3</v>
      </c>
      <c r="M83" s="40" t="str">
        <f>IF(OR(AND(AND(D83&gt;=$AE$2,D83&lt;=$AF$2),AND(J83&gt;=$AG$2,J83&lt;$AH$2)),AND(AND(D83&gt;=$AE$3,D83&lt;=$AF$3),AND(J83&gt;=$AG$3, J83&lt;$AH$3)),AND(AND(D83&gt;=$AE$4),AND(J83&gt;=$AG$4,J83&lt;$AH$4))),"Tier 1",IF(OR(AND(AND(D83&gt;=$AE$2,D83&lt;=$AF$2),AND(J83&gt;=$AH$2)),AND(AND(D83&gt;=$AE$3,D83&lt;=$AF$3),AND(J83&gt;=$AH$3)),AND(D83&gt;=$AE$4,J83&gt;=$AH$4)),"Tier 2","None"))</f>
        <v>Tier 1</v>
      </c>
      <c r="AE83" s="20"/>
      <c r="AF83" s="20"/>
      <c r="AG83" s="20"/>
      <c r="AH83" s="20"/>
    </row>
    <row r="84" spans="1:34" s="73" customFormat="1" ht="13.8" x14ac:dyDescent="0.3">
      <c r="A84" s="75" t="s">
        <v>520</v>
      </c>
      <c r="B84" s="76" t="s">
        <v>518</v>
      </c>
      <c r="C84" s="76" t="s">
        <v>521</v>
      </c>
      <c r="D84" s="69">
        <v>36</v>
      </c>
      <c r="E84" s="69" t="s">
        <v>12</v>
      </c>
      <c r="F84" s="69" t="s">
        <v>232</v>
      </c>
      <c r="G84" s="69">
        <v>9168</v>
      </c>
      <c r="H84" s="70">
        <v>19.7</v>
      </c>
      <c r="I84" s="69">
        <v>8475</v>
      </c>
      <c r="J84" s="70">
        <v>17.5</v>
      </c>
      <c r="K84" s="71">
        <v>0.75</v>
      </c>
      <c r="L84" s="69">
        <v>3</v>
      </c>
      <c r="M84" s="72" t="str">
        <f>IF(OR(AND(AND(D84&gt;=$AE$2,D84&lt;=$AF$2),AND(J84&gt;=$AG$2,J84&lt;$AH$2)),AND(AND(D84&gt;=$AE$3,D84&lt;=$AF$3),AND(J84&gt;=$AG$3, J84&lt;$AH$3)),AND(AND(D84&gt;=$AE$4),AND(J84&gt;=$AG$4,J84&lt;$AH$4))),"Tier 1",IF(OR(AND(AND(D84&gt;=$AE$2,D84&lt;=$AF$2),AND(J84&gt;=$AH$2)),AND(AND(D84&gt;=$AE$3,D84&lt;=$AF$3),AND(J84&gt;=$AH$3)),AND(D84&gt;=$AE$4,J84&gt;=$AH$4)),"Tier 2","None"))</f>
        <v>Tier 1</v>
      </c>
      <c r="AE84" s="20"/>
      <c r="AF84" s="20"/>
      <c r="AG84" s="20"/>
      <c r="AH84" s="20"/>
    </row>
    <row r="85" spans="1:34" s="73" customFormat="1" ht="13.8" x14ac:dyDescent="0.3">
      <c r="A85" s="75" t="s">
        <v>517</v>
      </c>
      <c r="B85" s="76" t="s">
        <v>518</v>
      </c>
      <c r="C85" s="68" t="s">
        <v>519</v>
      </c>
      <c r="D85" s="69">
        <v>36</v>
      </c>
      <c r="E85" s="69" t="s">
        <v>99</v>
      </c>
      <c r="F85" s="69" t="s">
        <v>232</v>
      </c>
      <c r="G85" s="69">
        <v>10967</v>
      </c>
      <c r="H85" s="70">
        <v>20.5</v>
      </c>
      <c r="I85" s="69">
        <v>10098</v>
      </c>
      <c r="J85" s="70">
        <v>17.899999999999999</v>
      </c>
      <c r="K85" s="71">
        <v>0.54</v>
      </c>
      <c r="L85" s="69">
        <v>3</v>
      </c>
      <c r="M85" s="72" t="str">
        <f>IF(OR(AND(AND(D85&gt;=$AE$2,D85&lt;=$AF$2),AND(J85&gt;=$AG$2,J85&lt;$AH$2)),AND(AND(D85&gt;=$AE$3,D85&lt;=$AF$3),AND(J85&gt;=$AG$3, J85&lt;$AH$3)),AND(AND(D85&gt;=$AE$4),AND(J85&gt;=$AG$4,J85&lt;$AH$4))),"Tier 1",IF(OR(AND(AND(D85&gt;=$AE$2,D85&lt;=$AF$2),AND(J85&gt;=$AH$2)),AND(AND(D85&gt;=$AE$3,D85&lt;=$AF$3),AND(J85&gt;=$AH$3)),AND(D85&gt;=$AE$4,J85&gt;=$AH$4)),"Tier 2","None"))</f>
        <v>Tier 2</v>
      </c>
      <c r="AE85" s="20"/>
      <c r="AF85" s="20"/>
      <c r="AG85" s="20"/>
      <c r="AH85" s="20"/>
    </row>
    <row r="86" spans="1:34" s="73" customFormat="1" ht="13.8" x14ac:dyDescent="0.3">
      <c r="A86" s="22">
        <v>99022</v>
      </c>
      <c r="B86" s="42" t="s">
        <v>410</v>
      </c>
      <c r="C86" s="42" t="s">
        <v>411</v>
      </c>
      <c r="D86" s="43">
        <v>48</v>
      </c>
      <c r="E86" s="43" t="s">
        <v>99</v>
      </c>
      <c r="F86" s="43" t="s">
        <v>232</v>
      </c>
      <c r="G86" s="43">
        <v>19700</v>
      </c>
      <c r="H86" s="44">
        <v>23</v>
      </c>
      <c r="I86" s="43">
        <v>18100</v>
      </c>
      <c r="J86" s="44">
        <v>20.3</v>
      </c>
      <c r="K86" s="45">
        <v>0.71</v>
      </c>
      <c r="L86" s="43">
        <v>1</v>
      </c>
      <c r="M86" s="40" t="str">
        <f>IF(OR(AND(AND(D86&gt;=$AE$2,D86&lt;=$AF$2),AND(J86&gt;=$AG$2,J86&lt;$AH$2)),AND(AND(D86&gt;=$AE$3,D86&lt;=$AF$3),AND(J86&gt;=$AG$3, J86&lt;$AH$3)),AND(AND(D86&gt;=$AE$4),AND(J86&gt;=$AG$4,J86&lt;$AH$4))),"Tier 1",IF(OR(AND(AND(D86&gt;=$AE$2,D86&lt;=$AF$2),AND(J86&gt;=$AH$2)),AND(AND(D86&gt;=$AE$3,D86&lt;=$AF$3),AND(J86&gt;=$AH$3)),AND(D86&gt;=$AE$4,J86&gt;=$AH$4)),"Tier 2","None"))</f>
        <v>Tier 1</v>
      </c>
      <c r="AE86" s="20"/>
      <c r="AF86" s="20"/>
      <c r="AG86" s="20"/>
      <c r="AH86" s="20"/>
    </row>
    <row r="87" spans="1:34" s="73" customFormat="1" ht="13.8" x14ac:dyDescent="0.3">
      <c r="A87" s="22" t="s">
        <v>412</v>
      </c>
      <c r="B87" s="42" t="s">
        <v>413</v>
      </c>
      <c r="C87" s="42" t="s">
        <v>414</v>
      </c>
      <c r="D87" s="43">
        <v>54</v>
      </c>
      <c r="E87" s="43" t="s">
        <v>99</v>
      </c>
      <c r="F87" s="43" t="s">
        <v>232</v>
      </c>
      <c r="G87" s="43">
        <v>28200</v>
      </c>
      <c r="H87" s="44">
        <v>25.4</v>
      </c>
      <c r="I87" s="43">
        <v>26700</v>
      </c>
      <c r="J87" s="44">
        <v>22.8</v>
      </c>
      <c r="K87" s="45">
        <v>0.79</v>
      </c>
      <c r="L87" s="43">
        <v>1</v>
      </c>
      <c r="M87" s="40" t="str">
        <f>IF(OR(AND(AND(D87&gt;=$AE$2,D87&lt;=$AF$2),AND(J87&gt;=$AG$2,J87&lt;$AH$2)),AND(AND(D87&gt;=$AE$3,D87&lt;=$AF$3),AND(J87&gt;=$AG$3, J87&lt;$AH$3)),AND(AND(D87&gt;=$AE$4),AND(J87&gt;=$AG$4,J87&lt;$AH$4))),"Tier 1",IF(OR(AND(AND(D87&gt;=$AE$2,D87&lt;=$AF$2),AND(J87&gt;=$AH$2)),AND(AND(D87&gt;=$AE$3,D87&lt;=$AF$3),AND(J87&gt;=$AH$3)),AND(D87&gt;=$AE$4,J87&gt;=$AH$4)),"Tier 2","None"))</f>
        <v>Tier 1</v>
      </c>
      <c r="AE87" s="20"/>
      <c r="AF87" s="20"/>
      <c r="AG87" s="20"/>
      <c r="AH87" s="20"/>
    </row>
    <row r="88" spans="1:34" s="73" customFormat="1" ht="13.8" x14ac:dyDescent="0.3">
      <c r="A88" s="22" t="s">
        <v>426</v>
      </c>
      <c r="B88" s="42" t="s">
        <v>413</v>
      </c>
      <c r="C88" s="42" t="s">
        <v>427</v>
      </c>
      <c r="D88" s="43">
        <v>54</v>
      </c>
      <c r="E88" s="43" t="s">
        <v>99</v>
      </c>
      <c r="F88" s="43" t="s">
        <v>229</v>
      </c>
      <c r="G88" s="43">
        <v>30600</v>
      </c>
      <c r="H88" s="44">
        <v>26.1</v>
      </c>
      <c r="I88" s="43">
        <v>29100</v>
      </c>
      <c r="J88" s="44">
        <v>23.1</v>
      </c>
      <c r="K88" s="45">
        <v>0.82</v>
      </c>
      <c r="L88" s="43">
        <v>1</v>
      </c>
      <c r="M88" s="40" t="str">
        <f>IF(OR(AND(AND(D88&gt;=$AE$2,D88&lt;=$AF$2),AND(J88&gt;=$AG$2,J88&lt;$AH$2)),AND(AND(D88&gt;=$AE$3,D88&lt;=$AF$3),AND(J88&gt;=$AG$3, J88&lt;$AH$3)),AND(AND(D88&gt;=$AE$4),AND(J88&gt;=$AG$4,J88&lt;$AH$4))),"Tier 1",IF(OR(AND(AND(D88&gt;=$AE$2,D88&lt;=$AF$2),AND(J88&gt;=$AH$2)),AND(AND(D88&gt;=$AE$3,D88&lt;=$AF$3),AND(J88&gt;=$AH$3)),AND(D88&gt;=$AE$4,J88&gt;=$AH$4)),"Tier 2","None"))</f>
        <v>Tier 2</v>
      </c>
      <c r="AE88" s="20"/>
      <c r="AF88" s="20"/>
      <c r="AG88" s="20"/>
      <c r="AH88" s="20"/>
    </row>
    <row r="89" spans="1:34" s="73" customFormat="1" ht="13.8" x14ac:dyDescent="0.3">
      <c r="A89" s="22" t="s">
        <v>424</v>
      </c>
      <c r="B89" s="42" t="s">
        <v>413</v>
      </c>
      <c r="C89" s="42" t="s">
        <v>425</v>
      </c>
      <c r="D89" s="43">
        <v>54</v>
      </c>
      <c r="E89" s="43" t="s">
        <v>99</v>
      </c>
      <c r="F89" s="43" t="s">
        <v>232</v>
      </c>
      <c r="G89" s="43">
        <v>29400</v>
      </c>
      <c r="H89" s="44">
        <v>29.3</v>
      </c>
      <c r="I89" s="43">
        <v>27800</v>
      </c>
      <c r="J89" s="44">
        <v>25.5</v>
      </c>
      <c r="K89" s="45">
        <v>0.78</v>
      </c>
      <c r="L89" s="43">
        <v>1</v>
      </c>
      <c r="M89" s="40" t="str">
        <f>IF(OR(AND(AND(D89&gt;=$AE$2,D89&lt;=$AF$2),AND(J89&gt;=$AG$2,J89&lt;$AH$2)),AND(AND(D89&gt;=$AE$3,D89&lt;=$AF$3),AND(J89&gt;=$AG$3, J89&lt;$AH$3)),AND(AND(D89&gt;=$AE$4),AND(J89&gt;=$AG$4,J89&lt;$AH$4))),"Tier 1",IF(OR(AND(AND(D89&gt;=$AE$2,D89&lt;=$AF$2),AND(J89&gt;=$AH$2)),AND(AND(D89&gt;=$AE$3,D89&lt;=$AF$3),AND(J89&gt;=$AH$3)),AND(D89&gt;=$AE$4,J89&gt;=$AH$4)),"Tier 2","None"))</f>
        <v>Tier 2</v>
      </c>
      <c r="AE89" s="20"/>
      <c r="AF89" s="20"/>
      <c r="AG89" s="20"/>
      <c r="AH89" s="20"/>
    </row>
    <row r="90" spans="1:34" s="73" customFormat="1" ht="13.8" x14ac:dyDescent="0.3">
      <c r="A90" s="23" t="s">
        <v>595</v>
      </c>
      <c r="B90" s="42" t="s">
        <v>591</v>
      </c>
      <c r="C90" s="42" t="s">
        <v>596</v>
      </c>
      <c r="D90" s="43">
        <v>54</v>
      </c>
      <c r="E90" s="43" t="s">
        <v>99</v>
      </c>
      <c r="F90" s="43" t="s">
        <v>232</v>
      </c>
      <c r="G90" s="43">
        <v>27900</v>
      </c>
      <c r="H90" s="44">
        <v>24.4</v>
      </c>
      <c r="I90" s="43">
        <v>26500</v>
      </c>
      <c r="J90" s="44">
        <v>21.8</v>
      </c>
      <c r="K90" s="45">
        <v>0.82</v>
      </c>
      <c r="L90" s="43">
        <v>3</v>
      </c>
      <c r="M90" s="40" t="str">
        <f>IF(OR(AND(AND(D90&gt;=$AE$2,D90&lt;=$AF$2),AND(J90&gt;=$AG$2,J90&lt;$AH$2)),AND(AND(D90&gt;=$AE$3,D90&lt;=$AF$3),AND(J90&gt;=$AG$3, J90&lt;$AH$3)),AND(AND(D90&gt;=$AE$4),AND(J90&gt;=$AG$4,J90&lt;$AH$4))),"Tier 1",IF(OR(AND(AND(D90&gt;=$AE$2,D90&lt;=$AF$2),AND(J90&gt;=$AH$2)),AND(AND(D90&gt;=$AE$3,D90&lt;=$AF$3),AND(J90&gt;=$AH$3)),AND(D90&gt;=$AE$4,J90&gt;=$AH$4)),"Tier 2","None"))</f>
        <v>Tier 1</v>
      </c>
      <c r="AE90" s="20"/>
      <c r="AF90" s="20"/>
      <c r="AG90" s="20"/>
      <c r="AH90" s="20"/>
    </row>
    <row r="91" spans="1:34" s="73" customFormat="1" ht="13.8" x14ac:dyDescent="0.3">
      <c r="A91" s="23" t="s">
        <v>601</v>
      </c>
      <c r="B91" s="42" t="s">
        <v>591</v>
      </c>
      <c r="C91" s="42" t="s">
        <v>602</v>
      </c>
      <c r="D91" s="43">
        <v>54</v>
      </c>
      <c r="E91" s="43" t="s">
        <v>99</v>
      </c>
      <c r="F91" s="43" t="s">
        <v>232</v>
      </c>
      <c r="G91" s="43">
        <v>27700</v>
      </c>
      <c r="H91" s="44">
        <v>25</v>
      </c>
      <c r="I91" s="43">
        <v>26000</v>
      </c>
      <c r="J91" s="44">
        <v>22.3</v>
      </c>
      <c r="K91" s="45">
        <v>0.81</v>
      </c>
      <c r="L91" s="43">
        <v>3</v>
      </c>
      <c r="M91" s="40" t="str">
        <f>IF(OR(AND(AND(D91&gt;=$AE$2,D91&lt;=$AF$2),AND(J91&gt;=$AG$2,J91&lt;$AH$2)),AND(AND(D91&gt;=$AE$3,D91&lt;=$AF$3),AND(J91&gt;=$AG$3, J91&lt;$AH$3)),AND(AND(D91&gt;=$AE$4),AND(J91&gt;=$AG$4,J91&lt;$AH$4))),"Tier 1",IF(OR(AND(AND(D91&gt;=$AE$2,D91&lt;=$AF$2),AND(J91&gt;=$AH$2)),AND(AND(D91&gt;=$AE$3,D91&lt;=$AF$3),AND(J91&gt;=$AH$3)),AND(D91&gt;=$AE$4,J91&gt;=$AH$4)),"Tier 2","None"))</f>
        <v>Tier 1</v>
      </c>
      <c r="AE91" s="20"/>
      <c r="AF91" s="20"/>
      <c r="AG91" s="20"/>
      <c r="AH91" s="20"/>
    </row>
    <row r="92" spans="1:34" s="73" customFormat="1" ht="13.8" x14ac:dyDescent="0.3">
      <c r="A92" s="22" t="s">
        <v>605</v>
      </c>
      <c r="B92" s="42" t="s">
        <v>591</v>
      </c>
      <c r="C92" s="42" t="s">
        <v>606</v>
      </c>
      <c r="D92" s="43">
        <v>54</v>
      </c>
      <c r="E92" s="43" t="s">
        <v>99</v>
      </c>
      <c r="F92" s="43" t="s">
        <v>229</v>
      </c>
      <c r="G92" s="43">
        <v>31300</v>
      </c>
      <c r="H92" s="44">
        <v>25.8</v>
      </c>
      <c r="I92" s="43">
        <v>29900</v>
      </c>
      <c r="J92" s="44">
        <v>23.1</v>
      </c>
      <c r="K92" s="45">
        <v>0.83</v>
      </c>
      <c r="L92" s="43">
        <v>3</v>
      </c>
      <c r="M92" s="40" t="str">
        <f>IF(OR(AND(AND(D92&gt;=$AE$2,D92&lt;=$AF$2),AND(J92&gt;=$AG$2,J92&lt;$AH$2)),AND(AND(D92&gt;=$AE$3,D92&lt;=$AF$3),AND(J92&gt;=$AG$3, J92&lt;$AH$3)),AND(AND(D92&gt;=$AE$4),AND(J92&gt;=$AG$4,J92&lt;$AH$4))),"Tier 1",IF(OR(AND(AND(D92&gt;=$AE$2,D92&lt;=$AF$2),AND(J92&gt;=$AH$2)),AND(AND(D92&gt;=$AE$3,D92&lt;=$AF$3),AND(J92&gt;=$AH$3)),AND(D92&gt;=$AE$4,J92&gt;=$AH$4)),"Tier 2","None"))</f>
        <v>Tier 2</v>
      </c>
      <c r="AE92" s="20"/>
      <c r="AF92" s="20"/>
      <c r="AG92" s="20"/>
      <c r="AH92" s="20"/>
    </row>
    <row r="93" spans="1:34" s="73" customFormat="1" ht="13.8" x14ac:dyDescent="0.3">
      <c r="A93" s="22" t="s">
        <v>607</v>
      </c>
      <c r="B93" s="42" t="s">
        <v>591</v>
      </c>
      <c r="C93" s="42" t="s">
        <v>608</v>
      </c>
      <c r="D93" s="43">
        <v>54</v>
      </c>
      <c r="E93" s="43" t="s">
        <v>99</v>
      </c>
      <c r="F93" s="43" t="s">
        <v>232</v>
      </c>
      <c r="G93" s="43">
        <v>28500</v>
      </c>
      <c r="H93" s="44">
        <v>30.9</v>
      </c>
      <c r="I93" s="43">
        <v>26700</v>
      </c>
      <c r="J93" s="44">
        <v>26.7</v>
      </c>
      <c r="K93" s="45">
        <v>0.73</v>
      </c>
      <c r="L93" s="43">
        <v>3</v>
      </c>
      <c r="M93" s="40" t="str">
        <f>IF(OR(AND(AND(D93&gt;=$AE$2,D93&lt;=$AF$2),AND(J93&gt;=$AG$2,J93&lt;$AH$2)),AND(AND(D93&gt;=$AE$3,D93&lt;=$AF$3),AND(J93&gt;=$AG$3, J93&lt;$AH$3)),AND(AND(D93&gt;=$AE$4),AND(J93&gt;=$AG$4,J93&lt;$AH$4))),"Tier 1",IF(OR(AND(AND(D93&gt;=$AE$2,D93&lt;=$AF$2),AND(J93&gt;=$AH$2)),AND(AND(D93&gt;=$AE$3,D93&lt;=$AF$3),AND(J93&gt;=$AH$3)),AND(D93&gt;=$AE$4,J93&gt;=$AH$4)),"Tier 2","None"))</f>
        <v>Tier 2</v>
      </c>
      <c r="AE93" s="20"/>
      <c r="AF93" s="20"/>
      <c r="AG93" s="20"/>
      <c r="AH93" s="20"/>
    </row>
    <row r="94" spans="1:34" s="73" customFormat="1" ht="13.8" x14ac:dyDescent="0.3">
      <c r="A94" s="22">
        <v>12680</v>
      </c>
      <c r="B94" s="42" t="s">
        <v>39</v>
      </c>
      <c r="C94" s="42" t="s">
        <v>612</v>
      </c>
      <c r="D94" s="43">
        <v>51</v>
      </c>
      <c r="E94" s="43" t="s">
        <v>99</v>
      </c>
      <c r="F94" s="43" t="s">
        <v>229</v>
      </c>
      <c r="G94" s="43">
        <v>29900</v>
      </c>
      <c r="H94" s="44">
        <v>23.3</v>
      </c>
      <c r="I94" s="43">
        <v>28200</v>
      </c>
      <c r="J94" s="44">
        <v>21.1</v>
      </c>
      <c r="K94" s="45">
        <v>0.81</v>
      </c>
      <c r="L94" s="43">
        <v>3</v>
      </c>
      <c r="M94" s="40" t="str">
        <f>IF(OR(AND(AND(D94&gt;=$AE$2,D94&lt;=$AF$2),AND(J94&gt;=$AG$2,J94&lt;$AH$2)),AND(AND(D94&gt;=$AE$3,D94&lt;=$AF$3),AND(J94&gt;=$AG$3, J94&lt;$AH$3)),AND(AND(D94&gt;=$AE$4),AND(J94&gt;=$AG$4,J94&lt;$AH$4))),"Tier 1",IF(OR(AND(AND(D94&gt;=$AE$2,D94&lt;=$AF$2),AND(J94&gt;=$AH$2)),AND(AND(D94&gt;=$AE$3,D94&lt;=$AF$3),AND(J94&gt;=$AH$3)),AND(D94&gt;=$AE$4,J94&gt;=$AH$4)),"Tier 2","None"))</f>
        <v>Tier 2</v>
      </c>
      <c r="AE94" s="20"/>
      <c r="AF94" s="20"/>
      <c r="AG94" s="20"/>
      <c r="AH94" s="20"/>
    </row>
    <row r="95" spans="1:34" s="73" customFormat="1" ht="13.8" x14ac:dyDescent="0.3">
      <c r="A95" s="22">
        <v>12679</v>
      </c>
      <c r="B95" s="42" t="s">
        <v>39</v>
      </c>
      <c r="C95" s="42" t="s">
        <v>611</v>
      </c>
      <c r="D95" s="43">
        <v>51</v>
      </c>
      <c r="E95" s="43" t="s">
        <v>99</v>
      </c>
      <c r="F95" s="43" t="s">
        <v>229</v>
      </c>
      <c r="G95" s="43">
        <v>26700</v>
      </c>
      <c r="H95" s="44">
        <v>27.1</v>
      </c>
      <c r="I95" s="43">
        <v>24700</v>
      </c>
      <c r="J95" s="44">
        <v>23.9</v>
      </c>
      <c r="K95" s="45">
        <v>0.75</v>
      </c>
      <c r="L95" s="43">
        <v>3</v>
      </c>
      <c r="M95" s="40" t="str">
        <f>IF(OR(AND(AND(D95&gt;=$AE$2,D95&lt;=$AF$2),AND(J95&gt;=$AG$2,J95&lt;$AH$2)),AND(AND(D95&gt;=$AE$3,D95&lt;=$AF$3),AND(J95&gt;=$AG$3, J95&lt;$AH$3)),AND(AND(D95&gt;=$AE$4),AND(J95&gt;=$AG$4,J95&lt;$AH$4))),"Tier 1",IF(OR(AND(AND(D95&gt;=$AE$2,D95&lt;=$AF$2),AND(J95&gt;=$AH$2)),AND(AND(D95&gt;=$AE$3,D95&lt;=$AF$3),AND(J95&gt;=$AH$3)),AND(D95&gt;=$AE$4,J95&gt;=$AH$4)),"Tier 2","None"))</f>
        <v>Tier 2</v>
      </c>
      <c r="AE95" s="20"/>
      <c r="AF95" s="20"/>
      <c r="AG95" s="20"/>
      <c r="AH95" s="20"/>
    </row>
    <row r="96" spans="1:34" s="73" customFormat="1" ht="13.8" x14ac:dyDescent="0.3">
      <c r="A96" s="23" t="s">
        <v>613</v>
      </c>
      <c r="B96" s="42" t="s">
        <v>39</v>
      </c>
      <c r="C96" s="42" t="s">
        <v>614</v>
      </c>
      <c r="D96" s="43">
        <v>54</v>
      </c>
      <c r="E96" s="43" t="s">
        <v>99</v>
      </c>
      <c r="F96" s="43" t="s">
        <v>229</v>
      </c>
      <c r="G96" s="43">
        <v>27600</v>
      </c>
      <c r="H96" s="44">
        <v>26.3</v>
      </c>
      <c r="I96" s="43">
        <v>52900</v>
      </c>
      <c r="J96" s="44">
        <v>23.5</v>
      </c>
      <c r="K96" s="45">
        <v>0.78</v>
      </c>
      <c r="L96" s="43">
        <v>3</v>
      </c>
      <c r="M96" s="40" t="str">
        <f>IF(OR(AND(AND(D96&gt;=$AE$2,D96&lt;=$AF$2),AND(J96&gt;=$AG$2,J96&lt;$AH$2)),AND(AND(D96&gt;=$AE$3,D96&lt;=$AF$3),AND(J96&gt;=$AG$3, J96&lt;$AH$3)),AND(AND(D96&gt;=$AE$4),AND(J96&gt;=$AG$4,J96&lt;$AH$4))),"Tier 1",IF(OR(AND(AND(D96&gt;=$AE$2,D96&lt;=$AF$2),AND(J96&gt;=$AH$2)),AND(AND(D96&gt;=$AE$3,D96&lt;=$AF$3),AND(J96&gt;=$AH$3)),AND(D96&gt;=$AE$4,J96&gt;=$AH$4)),"Tier 2","None"))</f>
        <v>Tier 2</v>
      </c>
      <c r="AE96" s="20"/>
      <c r="AF96" s="20"/>
      <c r="AG96" s="20"/>
      <c r="AH96" s="20"/>
    </row>
    <row r="97" spans="1:34" s="73" customFormat="1" ht="13.8" x14ac:dyDescent="0.3">
      <c r="A97" s="22">
        <v>1392</v>
      </c>
      <c r="B97" s="50" t="s">
        <v>108</v>
      </c>
      <c r="C97" s="42" t="s">
        <v>256</v>
      </c>
      <c r="D97" s="43">
        <v>36</v>
      </c>
      <c r="E97" s="43" t="s">
        <v>99</v>
      </c>
      <c r="F97" s="43" t="s">
        <v>229</v>
      </c>
      <c r="G97" s="43">
        <v>11730</v>
      </c>
      <c r="H97" s="51">
        <v>19.5</v>
      </c>
      <c r="I97" s="43">
        <v>10760</v>
      </c>
      <c r="J97" s="44">
        <v>17.100000000000001</v>
      </c>
      <c r="K97" s="45">
        <v>0.71</v>
      </c>
      <c r="L97" s="43">
        <v>1</v>
      </c>
      <c r="M97" s="40" t="str">
        <f>IF(OR(AND(AND(D97&gt;=$AE$2,D97&lt;=$AF$2),AND(J97&gt;=$AG$2,J97&lt;$AH$2)),AND(AND(D97&gt;=$AE$3,D97&lt;=$AF$3),AND(J97&gt;=$AG$3, J97&lt;$AH$3)),AND(AND(D97&gt;=$AE$4),AND(J97&gt;=$AG$4,J97&lt;$AH$4))),"Tier 1",IF(OR(AND(AND(D97&gt;=$AE$2,D97&lt;=$AF$2),AND(J97&gt;=$AH$2)),AND(AND(D97&gt;=$AE$3,D97&lt;=$AF$3),AND(J97&gt;=$AH$3)),AND(D97&gt;=$AE$4,J97&gt;=$AH$4)),"Tier 2","None"))</f>
        <v>Tier 1</v>
      </c>
      <c r="AE97" s="20"/>
      <c r="AF97" s="20"/>
      <c r="AG97" s="20"/>
      <c r="AH97" s="20"/>
    </row>
    <row r="98" spans="1:34" s="73" customFormat="1" ht="13.8" x14ac:dyDescent="0.3">
      <c r="A98" s="22">
        <v>12674</v>
      </c>
      <c r="B98" s="42" t="s">
        <v>108</v>
      </c>
      <c r="C98" s="42" t="s">
        <v>433</v>
      </c>
      <c r="D98" s="43">
        <v>51</v>
      </c>
      <c r="E98" s="43" t="s">
        <v>99</v>
      </c>
      <c r="F98" s="43" t="s">
        <v>229</v>
      </c>
      <c r="G98" s="43">
        <v>29800</v>
      </c>
      <c r="H98" s="44">
        <v>22.9</v>
      </c>
      <c r="I98" s="43">
        <v>28100</v>
      </c>
      <c r="J98" s="44">
        <v>20.6</v>
      </c>
      <c r="K98" s="45">
        <v>0.8</v>
      </c>
      <c r="L98" s="43">
        <v>1</v>
      </c>
      <c r="M98" s="40" t="str">
        <f>IF(OR(AND(AND(D98&gt;=$AE$2,D98&lt;=$AF$2),AND(J98&gt;=$AG$2,J98&lt;$AH$2)),AND(AND(D98&gt;=$AE$3,D98&lt;=$AF$3),AND(J98&gt;=$AG$3, J98&lt;$AH$3)),AND(AND(D98&gt;=$AE$4),AND(J98&gt;=$AG$4,J98&lt;$AH$4))),"Tier 1",IF(OR(AND(AND(D98&gt;=$AE$2,D98&lt;=$AF$2),AND(J98&gt;=$AH$2)),AND(AND(D98&gt;=$AE$3,D98&lt;=$AF$3),AND(J98&gt;=$AH$3)),AND(D98&gt;=$AE$4,J98&gt;=$AH$4)),"Tier 2","None"))</f>
        <v>Tier 2</v>
      </c>
      <c r="AE98" s="20"/>
      <c r="AF98" s="20"/>
      <c r="AG98" s="20"/>
      <c r="AH98" s="20"/>
    </row>
    <row r="99" spans="1:34" s="73" customFormat="1" ht="13.8" x14ac:dyDescent="0.3">
      <c r="A99" s="22">
        <v>11359</v>
      </c>
      <c r="B99" s="42" t="s">
        <v>108</v>
      </c>
      <c r="C99" s="42" t="s">
        <v>431</v>
      </c>
      <c r="D99" s="43">
        <v>51</v>
      </c>
      <c r="E99" s="43" t="s">
        <v>99</v>
      </c>
      <c r="F99" s="43" t="s">
        <v>229</v>
      </c>
      <c r="G99" s="43">
        <v>27000</v>
      </c>
      <c r="H99" s="44">
        <v>23.4</v>
      </c>
      <c r="I99" s="43">
        <v>25000</v>
      </c>
      <c r="J99" s="44">
        <v>20.9</v>
      </c>
      <c r="K99" s="45">
        <v>0.74</v>
      </c>
      <c r="L99" s="43">
        <v>1</v>
      </c>
      <c r="M99" s="40" t="str">
        <f>IF(OR(AND(AND(D99&gt;=$AE$2,D99&lt;=$AF$2),AND(J99&gt;=$AG$2,J99&lt;$AH$2)),AND(AND(D99&gt;=$AE$3,D99&lt;=$AF$3),AND(J99&gt;=$AG$3, J99&lt;$AH$3)),AND(AND(D99&gt;=$AE$4),AND(J99&gt;=$AG$4,J99&lt;$AH$4))),"Tier 1",IF(OR(AND(AND(D99&gt;=$AE$2,D99&lt;=$AF$2),AND(J99&gt;=$AH$2)),AND(AND(D99&gt;=$AE$3,D99&lt;=$AF$3),AND(J99&gt;=$AH$3)),AND(D99&gt;=$AE$4,J99&gt;=$AH$4)),"Tier 2","None"))</f>
        <v>Tier 2</v>
      </c>
      <c r="AE99" s="20"/>
      <c r="AF99" s="20"/>
      <c r="AG99" s="20"/>
      <c r="AH99" s="20"/>
    </row>
    <row r="100" spans="1:34" s="73" customFormat="1" ht="13.8" x14ac:dyDescent="0.3">
      <c r="A100" s="23" t="s">
        <v>620</v>
      </c>
      <c r="B100" s="42" t="s">
        <v>108</v>
      </c>
      <c r="C100" s="42" t="s">
        <v>621</v>
      </c>
      <c r="D100" s="43">
        <v>51</v>
      </c>
      <c r="E100" s="43" t="s">
        <v>99</v>
      </c>
      <c r="F100" s="43" t="s">
        <v>229</v>
      </c>
      <c r="G100" s="43">
        <v>26600</v>
      </c>
      <c r="H100" s="44">
        <v>26.4</v>
      </c>
      <c r="I100" s="43">
        <v>24700</v>
      </c>
      <c r="J100" s="44">
        <v>23.2</v>
      </c>
      <c r="K100" s="45">
        <v>0.76</v>
      </c>
      <c r="L100" s="43">
        <v>3</v>
      </c>
      <c r="M100" s="40" t="str">
        <f>IF(OR(AND(AND(D100&gt;=$AE$2,D100&lt;=$AF$2),AND(J100&gt;=$AG$2,J100&lt;$AH$2)),AND(AND(D100&gt;=$AE$3,D100&lt;=$AF$3),AND(J100&gt;=$AG$3, J100&lt;$AH$3)),AND(AND(D100&gt;=$AE$4),AND(J100&gt;=$AG$4,J100&lt;$AH$4))),"Tier 1",IF(OR(AND(AND(D100&gt;=$AE$2,D100&lt;=$AF$2),AND(J100&gt;=$AH$2)),AND(AND(D100&gt;=$AE$3,D100&lt;=$AF$3),AND(J100&gt;=$AH$3)),AND(D100&gt;=$AE$4,J100&gt;=$AH$4)),"Tier 2","None"))</f>
        <v>Tier 2</v>
      </c>
      <c r="AE100" s="20"/>
      <c r="AF100" s="20"/>
      <c r="AG100" s="20"/>
      <c r="AH100" s="20"/>
    </row>
    <row r="101" spans="1:34" s="73" customFormat="1" ht="13.8" x14ac:dyDescent="0.3">
      <c r="A101" s="22">
        <v>12673</v>
      </c>
      <c r="B101" s="42" t="s">
        <v>108</v>
      </c>
      <c r="C101" s="42" t="s">
        <v>432</v>
      </c>
      <c r="D101" s="43">
        <v>51</v>
      </c>
      <c r="E101" s="43" t="s">
        <v>99</v>
      </c>
      <c r="F101" s="43" t="s">
        <v>229</v>
      </c>
      <c r="G101" s="43">
        <v>26600</v>
      </c>
      <c r="H101" s="44">
        <v>26.8</v>
      </c>
      <c r="I101" s="43">
        <v>24600</v>
      </c>
      <c r="J101" s="44">
        <v>23.6</v>
      </c>
      <c r="K101" s="45">
        <v>0.74</v>
      </c>
      <c r="L101" s="43">
        <v>1</v>
      </c>
      <c r="M101" s="40" t="str">
        <f>IF(OR(AND(AND(D101&gt;=$AE$2,D101&lt;=$AF$2),AND(J101&gt;=$AG$2,J101&lt;$AH$2)),AND(AND(D101&gt;=$AE$3,D101&lt;=$AF$3),AND(J101&gt;=$AG$3, J101&lt;$AH$3)),AND(AND(D101&gt;=$AE$4),AND(J101&gt;=$AG$4,J101&lt;$AH$4))),"Tier 1",IF(OR(AND(AND(D101&gt;=$AE$2,D101&lt;=$AF$2),AND(J101&gt;=$AH$2)),AND(AND(D101&gt;=$AE$3,D101&lt;=$AF$3),AND(J101&gt;=$AH$3)),AND(D101&gt;=$AE$4,J101&gt;=$AH$4)),"Tier 2","None"))</f>
        <v>Tier 2</v>
      </c>
      <c r="AE101" s="20"/>
      <c r="AF101" s="20"/>
      <c r="AG101" s="20"/>
      <c r="AH101" s="20"/>
    </row>
    <row r="102" spans="1:34" s="20" customFormat="1" ht="13.8" x14ac:dyDescent="0.3">
      <c r="A102" s="22" t="s">
        <v>443</v>
      </c>
      <c r="B102" s="42" t="s">
        <v>108</v>
      </c>
      <c r="C102" s="42" t="s">
        <v>444</v>
      </c>
      <c r="D102" s="43">
        <v>54</v>
      </c>
      <c r="E102" s="43" t="s">
        <v>99</v>
      </c>
      <c r="F102" s="43" t="s">
        <v>245</v>
      </c>
      <c r="G102" s="43">
        <v>29100</v>
      </c>
      <c r="H102" s="44">
        <v>25</v>
      </c>
      <c r="I102" s="43">
        <v>27200</v>
      </c>
      <c r="J102" s="44">
        <v>22.3</v>
      </c>
      <c r="K102" s="45">
        <v>0.77</v>
      </c>
      <c r="L102" s="43">
        <v>1</v>
      </c>
      <c r="M102" s="40" t="str">
        <f>IF(OR(AND(AND(D102&gt;=$AE$2,D102&lt;=$AF$2),AND(J102&gt;=$AG$2,J102&lt;$AH$2)),AND(AND(D102&gt;=$AE$3,D102&lt;=$AF$3),AND(J102&gt;=$AG$3, J102&lt;$AH$3)),AND(AND(D102&gt;=$AE$4),AND(J102&gt;=$AG$4,J102&lt;$AH$4))),"Tier 1",IF(OR(AND(AND(D102&gt;=$AE$2,D102&lt;=$AF$2),AND(J102&gt;=$AH$2)),AND(AND(D102&gt;=$AE$3,D102&lt;=$AF$3),AND(J102&gt;=$AH$3)),AND(D102&gt;=$AE$4,J102&gt;=$AH$4)),"Tier 2","None"))</f>
        <v>Tier 1</v>
      </c>
    </row>
    <row r="103" spans="1:34" s="20" customFormat="1" ht="13.8" x14ac:dyDescent="0.3">
      <c r="A103" s="22">
        <v>16136</v>
      </c>
      <c r="B103" s="50" t="s">
        <v>41</v>
      </c>
      <c r="C103" s="52" t="s">
        <v>257</v>
      </c>
      <c r="D103" s="43">
        <v>36</v>
      </c>
      <c r="E103" s="47" t="s">
        <v>99</v>
      </c>
      <c r="F103" s="47" t="s">
        <v>232</v>
      </c>
      <c r="G103" s="47">
        <v>11470</v>
      </c>
      <c r="H103" s="48">
        <v>20.3</v>
      </c>
      <c r="I103" s="47">
        <v>10720</v>
      </c>
      <c r="J103" s="48">
        <v>17.7</v>
      </c>
      <c r="K103" s="49">
        <v>0.77</v>
      </c>
      <c r="L103" s="43">
        <v>1</v>
      </c>
      <c r="M103" s="40" t="str">
        <f>IF(OR(AND(AND(D103&gt;=$AE$2,D103&lt;=$AF$2),AND(J103&gt;=$AG$2,J103&lt;$AH$2)),AND(AND(D103&gt;=$AE$3,D103&lt;=$AF$3),AND(J103&gt;=$AG$3, J103&lt;$AH$3)),AND(AND(D103&gt;=$AE$4),AND(J103&gt;=$AG$4,J103&lt;$AH$4))),"Tier 1",IF(OR(AND(AND(D103&gt;=$AE$2,D103&lt;=$AF$2),AND(J103&gt;=$AH$2)),AND(AND(D103&gt;=$AE$3,D103&lt;=$AF$3),AND(J103&gt;=$AH$3)),AND(D103&gt;=$AE$4,J103&gt;=$AH$4)),"Tier 2","None"))</f>
        <v>Tier 2</v>
      </c>
    </row>
    <row r="104" spans="1:34" s="20" customFormat="1" ht="13.8" x14ac:dyDescent="0.3">
      <c r="A104" s="22">
        <v>12425</v>
      </c>
      <c r="B104" s="42" t="s">
        <v>149</v>
      </c>
      <c r="C104" s="42" t="s">
        <v>447</v>
      </c>
      <c r="D104" s="43">
        <v>52</v>
      </c>
      <c r="E104" s="43" t="s">
        <v>99</v>
      </c>
      <c r="F104" s="43" t="s">
        <v>245</v>
      </c>
      <c r="G104" s="43">
        <v>25700</v>
      </c>
      <c r="H104" s="44">
        <v>23.9</v>
      </c>
      <c r="I104" s="43">
        <v>23800</v>
      </c>
      <c r="J104" s="44">
        <v>21.2</v>
      </c>
      <c r="K104" s="45">
        <v>0.75</v>
      </c>
      <c r="L104" s="43">
        <v>1</v>
      </c>
      <c r="M104" s="40" t="str">
        <f>IF(OR(AND(AND(D104&gt;=$AE$2,D104&lt;=$AF$2),AND(J104&gt;=$AG$2,J104&lt;$AH$2)),AND(AND(D104&gt;=$AE$3,D104&lt;=$AF$3),AND(J104&gt;=$AG$3, J104&lt;$AH$3)),AND(AND(D104&gt;=$AE$4),AND(J104&gt;=$AG$4,J104&lt;$AH$4))),"Tier 1",IF(OR(AND(AND(D104&gt;=$AE$2,D104&lt;=$AF$2),AND(J104&gt;=$AH$2)),AND(AND(D104&gt;=$AE$3,D104&lt;=$AF$3),AND(J104&gt;=$AH$3)),AND(D104&gt;=$AE$4,J104&gt;=$AH$4)),"Tier 2","None"))</f>
        <v>Tier 2</v>
      </c>
    </row>
    <row r="105" spans="1:34" s="20" customFormat="1" ht="13.8" x14ac:dyDescent="0.3">
      <c r="A105" s="23" t="s">
        <v>630</v>
      </c>
      <c r="B105" s="42" t="s">
        <v>149</v>
      </c>
      <c r="C105" s="42" t="s">
        <v>631</v>
      </c>
      <c r="D105" s="43">
        <v>52</v>
      </c>
      <c r="E105" s="43" t="s">
        <v>99</v>
      </c>
      <c r="F105" s="43" t="s">
        <v>245</v>
      </c>
      <c r="G105" s="43">
        <v>25700</v>
      </c>
      <c r="H105" s="44">
        <v>24.6</v>
      </c>
      <c r="I105" s="43">
        <v>23800</v>
      </c>
      <c r="J105" s="44">
        <v>21.6</v>
      </c>
      <c r="K105" s="45">
        <v>0.75</v>
      </c>
      <c r="L105" s="43">
        <v>3</v>
      </c>
      <c r="M105" s="40" t="str">
        <f>IF(OR(AND(AND(D105&gt;=$AE$2,D105&lt;=$AF$2),AND(J105&gt;=$AG$2,J105&lt;$AH$2)),AND(AND(D105&gt;=$AE$3,D105&lt;=$AF$3),AND(J105&gt;=$AG$3, J105&lt;$AH$3)),AND(AND(D105&gt;=$AE$4),AND(J105&gt;=$AG$4,J105&lt;$AH$4))),"Tier 1",IF(OR(AND(AND(D105&gt;=$AE$2,D105&lt;=$AF$2),AND(J105&gt;=$AH$2)),AND(AND(D105&gt;=$AE$3,D105&lt;=$AF$3),AND(J105&gt;=$AH$3)),AND(D105&gt;=$AE$4,J105&gt;=$AH$4)),"Tier 2","None"))</f>
        <v>Tier 2</v>
      </c>
    </row>
    <row r="106" spans="1:34" s="20" customFormat="1" ht="13.8" x14ac:dyDescent="0.3">
      <c r="A106" s="22">
        <v>15202</v>
      </c>
      <c r="B106" s="42" t="s">
        <v>636</v>
      </c>
      <c r="C106" s="42" t="s">
        <v>637</v>
      </c>
      <c r="D106" s="43">
        <v>52</v>
      </c>
      <c r="E106" s="43" t="s">
        <v>99</v>
      </c>
      <c r="F106" s="43" t="s">
        <v>245</v>
      </c>
      <c r="G106" s="43">
        <v>25000</v>
      </c>
      <c r="H106" s="44">
        <v>25.6</v>
      </c>
      <c r="I106" s="43">
        <v>24000</v>
      </c>
      <c r="J106" s="44">
        <v>23.6</v>
      </c>
      <c r="K106" s="45">
        <v>0.85</v>
      </c>
      <c r="L106" s="43">
        <v>3</v>
      </c>
      <c r="M106" s="40" t="str">
        <f>IF(OR(AND(AND(D106&gt;=$AE$2,D106&lt;=$AF$2),AND(J106&gt;=$AG$2,J106&lt;$AH$2)),AND(AND(D106&gt;=$AE$3,D106&lt;=$AF$3),AND(J106&gt;=$AG$3, J106&lt;$AH$3)),AND(AND(D106&gt;=$AE$4),AND(J106&gt;=$AG$4,J106&lt;$AH$4))),"Tier 1",IF(OR(AND(AND(D106&gt;=$AE$2,D106&lt;=$AF$2),AND(J106&gt;=$AH$2)),AND(AND(D106&gt;=$AE$3,D106&lt;=$AF$3),AND(J106&gt;=$AH$3)),AND(D106&gt;=$AE$4,J106&gt;=$AH$4)),"Tier 2","None"))</f>
        <v>Tier 2</v>
      </c>
    </row>
    <row r="107" spans="1:34" s="20" customFormat="1" ht="13.8" x14ac:dyDescent="0.3">
      <c r="A107" s="22">
        <v>15200</v>
      </c>
      <c r="B107" s="42" t="s">
        <v>636</v>
      </c>
      <c r="C107" s="42" t="s">
        <v>638</v>
      </c>
      <c r="D107" s="43">
        <v>52</v>
      </c>
      <c r="E107" s="43" t="s">
        <v>99</v>
      </c>
      <c r="F107" s="43" t="s">
        <v>245</v>
      </c>
      <c r="G107" s="43">
        <v>23100</v>
      </c>
      <c r="H107" s="44">
        <v>28.5</v>
      </c>
      <c r="I107" s="43">
        <v>21400</v>
      </c>
      <c r="J107" s="44">
        <v>25</v>
      </c>
      <c r="K107" s="45">
        <v>0.71</v>
      </c>
      <c r="L107" s="43">
        <v>3</v>
      </c>
      <c r="M107" s="40" t="str">
        <f>IF(OR(AND(AND(D107&gt;=$AE$2,D107&lt;=$AF$2),AND(J107&gt;=$AG$2,J107&lt;$AH$2)),AND(AND(D107&gt;=$AE$3,D107&lt;=$AF$3),AND(J107&gt;=$AG$3, J107&lt;$AH$3)),AND(AND(D107&gt;=$AE$4),AND(J107&gt;=$AG$4,J107&lt;$AH$4))),"Tier 1",IF(OR(AND(AND(D107&gt;=$AE$2,D107&lt;=$AF$2),AND(J107&gt;=$AH$2)),AND(AND(D107&gt;=$AE$3,D107&lt;=$AF$3),AND(J107&gt;=$AH$3)),AND(D107&gt;=$AE$4,J107&gt;=$AH$4)),"Tier 2","None"))</f>
        <v>Tier 2</v>
      </c>
    </row>
    <row r="108" spans="1:34" s="20" customFormat="1" ht="13.8" x14ac:dyDescent="0.3">
      <c r="A108" s="22">
        <v>3102</v>
      </c>
      <c r="B108" s="50" t="s">
        <v>260</v>
      </c>
      <c r="C108" s="42" t="s">
        <v>261</v>
      </c>
      <c r="D108" s="43">
        <v>36</v>
      </c>
      <c r="E108" s="43" t="s">
        <v>99</v>
      </c>
      <c r="F108" s="43" t="s">
        <v>229</v>
      </c>
      <c r="G108" s="43">
        <v>10330</v>
      </c>
      <c r="H108" s="44">
        <v>19.8</v>
      </c>
      <c r="I108" s="43">
        <v>9490</v>
      </c>
      <c r="J108" s="44">
        <v>17.100000000000001</v>
      </c>
      <c r="K108" s="45">
        <v>0.69</v>
      </c>
      <c r="L108" s="43">
        <v>1</v>
      </c>
      <c r="M108" s="40" t="str">
        <f>IF(OR(AND(AND(D108&gt;=$AE$2,D108&lt;=$AF$2),AND(J108&gt;=$AG$2,J108&lt;$AH$2)),AND(AND(D108&gt;=$AE$3,D108&lt;=$AF$3),AND(J108&gt;=$AG$3, J108&lt;$AH$3)),AND(AND(D108&gt;=$AE$4),AND(J108&gt;=$AG$4,J108&lt;$AH$4))),"Tier 1",IF(OR(AND(AND(D108&gt;=$AE$2,D108&lt;=$AF$2),AND(J108&gt;=$AH$2)),AND(AND(D108&gt;=$AE$3,D108&lt;=$AF$3),AND(J108&gt;=$AH$3)),AND(D108&gt;=$AE$4,J108&gt;=$AH$4)),"Tier 2","None"))</f>
        <v>Tier 1</v>
      </c>
    </row>
    <row r="109" spans="1:34" s="20" customFormat="1" ht="13.8" x14ac:dyDescent="0.3">
      <c r="A109" s="23" t="s">
        <v>882</v>
      </c>
      <c r="B109" s="42" t="s">
        <v>47</v>
      </c>
      <c r="C109" s="42" t="s">
        <v>463</v>
      </c>
      <c r="D109" s="43">
        <v>54</v>
      </c>
      <c r="E109" s="43" t="s">
        <v>99</v>
      </c>
      <c r="F109" s="43" t="s">
        <v>232</v>
      </c>
      <c r="G109" s="43">
        <v>26800</v>
      </c>
      <c r="H109" s="44">
        <v>25.5</v>
      </c>
      <c r="I109" s="43">
        <v>24600</v>
      </c>
      <c r="J109" s="44">
        <v>22.4</v>
      </c>
      <c r="K109" s="45">
        <v>0.72</v>
      </c>
      <c r="L109" s="43">
        <v>1</v>
      </c>
      <c r="M109" s="40" t="str">
        <f>IF(OR(AND(AND(D109&gt;=$AE$2,D109&lt;=$AF$2),AND(J109&gt;=$AG$2,J109&lt;$AH$2)),AND(AND(D109&gt;=$AE$3,D109&lt;=$AF$3),AND(J109&gt;=$AG$3, J109&lt;$AH$3)),AND(AND(D109&gt;=$AE$4),AND(J109&gt;=$AG$4,J109&lt;$AH$4))),"Tier 1",IF(OR(AND(AND(D109&gt;=$AE$2,D109&lt;=$AF$2),AND(J109&gt;=$AH$2)),AND(AND(D109&gt;=$AE$3,D109&lt;=$AF$3),AND(J109&gt;=$AH$3)),AND(D109&gt;=$AE$4,J109&gt;=$AH$4)),"Tier 2","None"))</f>
        <v>Tier 1</v>
      </c>
    </row>
    <row r="110" spans="1:34" s="20" customFormat="1" ht="13.8" x14ac:dyDescent="0.3">
      <c r="A110" s="24"/>
      <c r="B110" s="50" t="s">
        <v>655</v>
      </c>
      <c r="C110" s="50" t="s">
        <v>656</v>
      </c>
      <c r="D110" s="43">
        <v>72</v>
      </c>
      <c r="E110" s="43" t="s">
        <v>99</v>
      </c>
      <c r="F110" s="43"/>
      <c r="G110" s="43">
        <v>40108</v>
      </c>
      <c r="H110" s="44">
        <v>24.6</v>
      </c>
      <c r="I110" s="43">
        <v>37927</v>
      </c>
      <c r="J110" s="44">
        <v>22.2</v>
      </c>
      <c r="K110" s="45">
        <v>0.8</v>
      </c>
      <c r="L110" s="43">
        <v>3</v>
      </c>
      <c r="M110" s="40" t="str">
        <f>IF(OR(AND(AND(D110&gt;=$AE$2,D110&lt;=$AF$2),AND(J110&gt;=$AG$2,J110&lt;$AH$2)),AND(AND(D110&gt;=$AE$3,D110&lt;=$AF$3),AND(J110&gt;=$AG$3, J110&lt;$AH$3)),AND(AND(D110&gt;=$AE$4),AND(J110&gt;=$AG$4,J110&lt;$AH$4))),"Tier 1",IF(OR(AND(AND(D110&gt;=$AE$2,D110&lt;=$AF$2),AND(J110&gt;=$AH$2)),AND(AND(D110&gt;=$AE$3,D110&lt;=$AF$3),AND(J110&gt;=$AH$3)),AND(D110&gt;=$AE$4,J110&gt;=$AH$4)),"Tier 2","None"))</f>
        <v>Tier 1</v>
      </c>
    </row>
    <row r="111" spans="1:34" s="20" customFormat="1" ht="13.8" x14ac:dyDescent="0.3">
      <c r="A111" s="23"/>
      <c r="B111" s="42" t="s">
        <v>655</v>
      </c>
      <c r="C111" s="42" t="s">
        <v>723</v>
      </c>
      <c r="D111" s="43">
        <v>78</v>
      </c>
      <c r="E111" s="43"/>
      <c r="F111" s="43"/>
      <c r="G111" s="43">
        <v>52290</v>
      </c>
      <c r="H111" s="44">
        <v>25.1</v>
      </c>
      <c r="I111" s="43">
        <v>51150</v>
      </c>
      <c r="J111" s="44">
        <v>22.5</v>
      </c>
      <c r="K111" s="45">
        <v>0.84</v>
      </c>
      <c r="L111" s="43">
        <v>3</v>
      </c>
      <c r="M111" s="40" t="str">
        <f>IF(OR(AND(AND(D111&gt;=$AE$2,D111&lt;=$AF$2),AND(J111&gt;=$AG$2,J111&lt;$AH$2)),AND(AND(D111&gt;=$AE$3,D111&lt;=$AF$3),AND(J111&gt;=$AG$3, J111&lt;$AH$3)),AND(AND(D111&gt;=$AE$4),AND(J111&gt;=$AG$4,J111&lt;$AH$4))),"Tier 1",IF(OR(AND(AND(D111&gt;=$AE$2,D111&lt;=$AF$2),AND(J111&gt;=$AH$2)),AND(AND(D111&gt;=$AE$3,D111&lt;=$AF$3),AND(J111&gt;=$AH$3)),AND(D111&gt;=$AE$4,J111&gt;=$AH$4)),"Tier 2","None"))</f>
        <v>Tier 1</v>
      </c>
    </row>
    <row r="112" spans="1:34" s="20" customFormat="1" ht="13.8" x14ac:dyDescent="0.3">
      <c r="A112" s="22" t="s">
        <v>478</v>
      </c>
      <c r="B112" s="42" t="s">
        <v>476</v>
      </c>
      <c r="C112" s="42" t="s">
        <v>479</v>
      </c>
      <c r="D112" s="43">
        <v>55</v>
      </c>
      <c r="E112" s="43" t="s">
        <v>99</v>
      </c>
      <c r="F112" s="43" t="s">
        <v>245</v>
      </c>
      <c r="G112" s="43">
        <v>31000</v>
      </c>
      <c r="H112" s="44">
        <v>26.6</v>
      </c>
      <c r="I112" s="43">
        <v>29300</v>
      </c>
      <c r="J112" s="44">
        <v>23.3</v>
      </c>
      <c r="K112" s="45">
        <v>0.81</v>
      </c>
      <c r="L112" s="43">
        <v>1</v>
      </c>
      <c r="M112" s="40" t="str">
        <f>IF(OR(AND(AND(D112&gt;=$AE$2,D112&lt;=$AF$2),AND(J112&gt;=$AG$2,J112&lt;$AH$2)),AND(AND(D112&gt;=$AE$3,D112&lt;=$AF$3),AND(J112&gt;=$AG$3, J112&lt;$AH$3)),AND(AND(D112&gt;=$AE$4),AND(J112&gt;=$AG$4,J112&lt;$AH$4))),"Tier 1",IF(OR(AND(AND(D112&gt;=$AE$2,D112&lt;=$AF$2),AND(J112&gt;=$AH$2)),AND(AND(D112&gt;=$AE$3,D112&lt;=$AF$3),AND(J112&gt;=$AH$3)),AND(D112&gt;=$AE$4,J112&gt;=$AH$4)),"Tier 2","None"))</f>
        <v>Tier 2</v>
      </c>
    </row>
    <row r="113" spans="1:34" s="73" customFormat="1" ht="13.8" x14ac:dyDescent="0.3">
      <c r="A113" s="23" t="s">
        <v>662</v>
      </c>
      <c r="B113" s="42" t="s">
        <v>476</v>
      </c>
      <c r="C113" s="42" t="s">
        <v>479</v>
      </c>
      <c r="D113" s="43">
        <v>55</v>
      </c>
      <c r="E113" s="43" t="s">
        <v>99</v>
      </c>
      <c r="F113" s="43" t="s">
        <v>245</v>
      </c>
      <c r="G113" s="43">
        <v>31000</v>
      </c>
      <c r="H113" s="44">
        <v>28.2</v>
      </c>
      <c r="I113" s="43">
        <v>29400</v>
      </c>
      <c r="J113" s="44">
        <v>24.5</v>
      </c>
      <c r="K113" s="45">
        <v>0.82</v>
      </c>
      <c r="L113" s="43">
        <v>3</v>
      </c>
      <c r="M113" s="40" t="str">
        <f>IF(OR(AND(AND(D113&gt;=$AE$2,D113&lt;=$AF$2),AND(J113&gt;=$AG$2,J113&lt;$AH$2)),AND(AND(D113&gt;=$AE$3,D113&lt;=$AF$3),AND(J113&gt;=$AG$3, J113&lt;$AH$3)),AND(AND(D113&gt;=$AE$4),AND(J113&gt;=$AG$4,J113&lt;$AH$4))),"Tier 1",IF(OR(AND(AND(D113&gt;=$AE$2,D113&lt;=$AF$2),AND(J113&gt;=$AH$2)),AND(AND(D113&gt;=$AE$3,D113&lt;=$AF$3),AND(J113&gt;=$AH$3)),AND(D113&gt;=$AE$4,J113&gt;=$AH$4)),"Tier 2","None"))</f>
        <v>Tier 2</v>
      </c>
      <c r="AE113" s="20"/>
      <c r="AF113" s="20"/>
      <c r="AG113" s="20"/>
      <c r="AH113" s="20"/>
    </row>
    <row r="114" spans="1:34" s="73" customFormat="1" ht="13.8" x14ac:dyDescent="0.3">
      <c r="A114" s="23" t="s">
        <v>659</v>
      </c>
      <c r="B114" s="42" t="s">
        <v>476</v>
      </c>
      <c r="C114" s="42" t="s">
        <v>479</v>
      </c>
      <c r="D114" s="43">
        <v>55</v>
      </c>
      <c r="E114" s="43" t="s">
        <v>99</v>
      </c>
      <c r="F114" s="43" t="s">
        <v>245</v>
      </c>
      <c r="G114" s="43">
        <v>31100</v>
      </c>
      <c r="H114" s="44">
        <v>28.3</v>
      </c>
      <c r="I114" s="43">
        <v>29400</v>
      </c>
      <c r="J114" s="44">
        <v>24.6</v>
      </c>
      <c r="K114" s="45">
        <v>0.81</v>
      </c>
      <c r="L114" s="43">
        <v>3</v>
      </c>
      <c r="M114" s="40" t="str">
        <f>IF(OR(AND(AND(D114&gt;=$AE$2,D114&lt;=$AF$2),AND(J114&gt;=$AG$2,J114&lt;$AH$2)),AND(AND(D114&gt;=$AE$3,D114&lt;=$AF$3),AND(J114&gt;=$AG$3, J114&lt;$AH$3)),AND(AND(D114&gt;=$AE$4),AND(J114&gt;=$AG$4,J114&lt;$AH$4))),"Tier 1",IF(OR(AND(AND(D114&gt;=$AE$2,D114&lt;=$AF$2),AND(J114&gt;=$AH$2)),AND(AND(D114&gt;=$AE$3,D114&lt;=$AF$3),AND(J114&gt;=$AH$3)),AND(D114&gt;=$AE$4,J114&gt;=$AH$4)),"Tier 2","None"))</f>
        <v>Tier 2</v>
      </c>
      <c r="AE114" s="20"/>
      <c r="AF114" s="20"/>
      <c r="AG114" s="20"/>
      <c r="AH114" s="20"/>
    </row>
    <row r="115" spans="1:34" s="73" customFormat="1" ht="13.8" x14ac:dyDescent="0.3">
      <c r="A115" s="22" t="s">
        <v>480</v>
      </c>
      <c r="B115" s="42" t="s">
        <v>476</v>
      </c>
      <c r="C115" s="42" t="s">
        <v>481</v>
      </c>
      <c r="D115" s="43">
        <v>55</v>
      </c>
      <c r="E115" s="43" t="s">
        <v>99</v>
      </c>
      <c r="F115" s="43" t="s">
        <v>245</v>
      </c>
      <c r="G115" s="43">
        <v>27900</v>
      </c>
      <c r="H115" s="44">
        <v>31.1</v>
      </c>
      <c r="I115" s="43">
        <v>25900</v>
      </c>
      <c r="J115" s="44">
        <v>26.2</v>
      </c>
      <c r="K115" s="45">
        <v>0.76</v>
      </c>
      <c r="L115" s="43">
        <v>1</v>
      </c>
      <c r="M115" s="40" t="str">
        <f>IF(OR(AND(AND(D115&gt;=$AE$2,D115&lt;=$AF$2),AND(J115&gt;=$AG$2,J115&lt;$AH$2)),AND(AND(D115&gt;=$AE$3,D115&lt;=$AF$3),AND(J115&gt;=$AG$3, J115&lt;$AH$3)),AND(AND(D115&gt;=$AE$4),AND(J115&gt;=$AG$4,J115&lt;$AH$4))),"Tier 1",IF(OR(AND(AND(D115&gt;=$AE$2,D115&lt;=$AF$2),AND(J115&gt;=$AH$2)),AND(AND(D115&gt;=$AE$3,D115&lt;=$AF$3),AND(J115&gt;=$AH$3)),AND(D115&gt;=$AE$4,J115&gt;=$AH$4)),"Tier 2","None"))</f>
        <v>Tier 2</v>
      </c>
      <c r="AE115" s="20"/>
      <c r="AF115" s="20"/>
      <c r="AG115" s="20"/>
      <c r="AH115" s="20"/>
    </row>
    <row r="116" spans="1:34" s="73" customFormat="1" ht="13.8" x14ac:dyDescent="0.3">
      <c r="A116" s="23" t="s">
        <v>658</v>
      </c>
      <c r="B116" s="42" t="s">
        <v>476</v>
      </c>
      <c r="C116" s="42" t="s">
        <v>481</v>
      </c>
      <c r="D116" s="43">
        <v>55</v>
      </c>
      <c r="E116" s="43" t="s">
        <v>99</v>
      </c>
      <c r="F116" s="43" t="s">
        <v>245</v>
      </c>
      <c r="G116" s="43">
        <v>28200</v>
      </c>
      <c r="H116" s="44">
        <v>32.700000000000003</v>
      </c>
      <c r="I116" s="43">
        <v>26000</v>
      </c>
      <c r="J116" s="44">
        <v>27.4</v>
      </c>
      <c r="K116" s="45">
        <v>0.77</v>
      </c>
      <c r="L116" s="43">
        <v>3</v>
      </c>
      <c r="M116" s="40" t="str">
        <f>IF(OR(AND(AND(D116&gt;=$AE$2,D116&lt;=$AF$2),AND(J116&gt;=$AG$2,J116&lt;$AH$2)),AND(AND(D116&gt;=$AE$3,D116&lt;=$AF$3),AND(J116&gt;=$AG$3, J116&lt;$AH$3)),AND(AND(D116&gt;=$AE$4),AND(J116&gt;=$AG$4,J116&lt;$AH$4))),"Tier 1",IF(OR(AND(AND(D116&gt;=$AE$2,D116&lt;=$AF$2),AND(J116&gt;=$AH$2)),AND(AND(D116&gt;=$AE$3,D116&lt;=$AF$3),AND(J116&gt;=$AH$3)),AND(D116&gt;=$AE$4,J116&gt;=$AH$4)),"Tier 2","None"))</f>
        <v>Tier 2</v>
      </c>
      <c r="AE116" s="20"/>
      <c r="AF116" s="20"/>
      <c r="AG116" s="20"/>
      <c r="AH116" s="20"/>
    </row>
    <row r="117" spans="1:34" s="73" customFormat="1" ht="13.8" x14ac:dyDescent="0.3">
      <c r="A117" s="23" t="s">
        <v>661</v>
      </c>
      <c r="B117" s="42" t="s">
        <v>476</v>
      </c>
      <c r="C117" s="42" t="s">
        <v>481</v>
      </c>
      <c r="D117" s="43">
        <v>55</v>
      </c>
      <c r="E117" s="43" t="s">
        <v>99</v>
      </c>
      <c r="F117" s="43" t="s">
        <v>245</v>
      </c>
      <c r="G117" s="43">
        <v>27700</v>
      </c>
      <c r="H117" s="44">
        <v>32.1</v>
      </c>
      <c r="I117" s="43">
        <v>25800</v>
      </c>
      <c r="J117" s="44">
        <v>27.7</v>
      </c>
      <c r="K117" s="45">
        <v>0.77</v>
      </c>
      <c r="L117" s="43">
        <v>3</v>
      </c>
      <c r="M117" s="40" t="str">
        <f>IF(OR(AND(AND(D117&gt;=$AE$2,D117&lt;=$AF$2),AND(J117&gt;=$AG$2,J117&lt;$AH$2)),AND(AND(D117&gt;=$AE$3,D117&lt;=$AF$3),AND(J117&gt;=$AG$3, J117&lt;$AH$3)),AND(AND(D117&gt;=$AE$4),AND(J117&gt;=$AG$4,J117&lt;$AH$4))),"Tier 1",IF(OR(AND(AND(D117&gt;=$AE$2,D117&lt;=$AF$2),AND(J117&gt;=$AH$2)),AND(AND(D117&gt;=$AE$3,D117&lt;=$AF$3),AND(J117&gt;=$AH$3)),AND(D117&gt;=$AE$4,J117&gt;=$AH$4)),"Tier 2","None"))</f>
        <v>Tier 2</v>
      </c>
      <c r="AE117" s="20"/>
      <c r="AF117" s="20"/>
      <c r="AG117" s="20"/>
      <c r="AH117" s="20"/>
    </row>
    <row r="118" spans="1:34" s="73" customFormat="1" ht="13.8" x14ac:dyDescent="0.3">
      <c r="A118" s="106" t="s">
        <v>475</v>
      </c>
      <c r="B118" s="42" t="s">
        <v>476</v>
      </c>
      <c r="C118" s="42" t="s">
        <v>477</v>
      </c>
      <c r="D118" s="43">
        <v>55</v>
      </c>
      <c r="E118" s="43" t="s">
        <v>99</v>
      </c>
      <c r="F118" s="43" t="s">
        <v>245</v>
      </c>
      <c r="G118" s="43">
        <v>25600</v>
      </c>
      <c r="H118" s="44">
        <v>34.200000000000003</v>
      </c>
      <c r="I118" s="43">
        <v>23500</v>
      </c>
      <c r="J118" s="44">
        <v>28.7</v>
      </c>
      <c r="K118" s="45">
        <v>0.71</v>
      </c>
      <c r="L118" s="43">
        <v>1</v>
      </c>
      <c r="M118" s="40" t="str">
        <f>IF(OR(AND(AND(D118&gt;=$AE$2,D118&lt;=$AF$2),AND(J118&gt;=$AG$2,J118&lt;$AH$2)),AND(AND(D118&gt;=$AE$3,D118&lt;=$AF$3),AND(J118&gt;=$AG$3, J118&lt;$AH$3)),AND(AND(D118&gt;=$AE$4),AND(J118&gt;=$AG$4,J118&lt;$AH$4))),"Tier 1",IF(OR(AND(AND(D118&gt;=$AE$2,D118&lt;=$AF$2),AND(J118&gt;=$AH$2)),AND(AND(D118&gt;=$AE$3,D118&lt;=$AF$3),AND(J118&gt;=$AH$3)),AND(D118&gt;=$AE$4,J118&gt;=$AH$4)),"Tier 2","None"))</f>
        <v>Tier 2</v>
      </c>
      <c r="AE118" s="20"/>
      <c r="AF118" s="20"/>
      <c r="AG118" s="20"/>
      <c r="AH118" s="20"/>
    </row>
    <row r="119" spans="1:34" s="73" customFormat="1" ht="13.8" x14ac:dyDescent="0.3">
      <c r="A119" s="23" t="s">
        <v>657</v>
      </c>
      <c r="B119" s="42" t="s">
        <v>476</v>
      </c>
      <c r="C119" s="42" t="s">
        <v>477</v>
      </c>
      <c r="D119" s="43">
        <v>55</v>
      </c>
      <c r="E119" s="43" t="s">
        <v>99</v>
      </c>
      <c r="F119" s="43" t="s">
        <v>245</v>
      </c>
      <c r="G119" s="43">
        <v>26000</v>
      </c>
      <c r="H119" s="44">
        <v>36.9</v>
      </c>
      <c r="I119" s="43">
        <v>23600</v>
      </c>
      <c r="J119" s="44">
        <v>29.9</v>
      </c>
      <c r="K119" s="45">
        <v>0.71</v>
      </c>
      <c r="L119" s="43">
        <v>3</v>
      </c>
      <c r="M119" s="40" t="str">
        <f>IF(OR(AND(AND(D119&gt;=$AE$2,D119&lt;=$AF$2),AND(J119&gt;=$AG$2,J119&lt;$AH$2)),AND(AND(D119&gt;=$AE$3,D119&lt;=$AF$3),AND(J119&gt;=$AG$3, J119&lt;$AH$3)),AND(AND(D119&gt;=$AE$4),AND(J119&gt;=$AG$4,J119&lt;$AH$4))),"Tier 1",IF(OR(AND(AND(D119&gt;=$AE$2,D119&lt;=$AF$2),AND(J119&gt;=$AH$2)),AND(AND(D119&gt;=$AE$3,D119&lt;=$AF$3),AND(J119&gt;=$AH$3)),AND(D119&gt;=$AE$4,J119&gt;=$AH$4)),"Tier 2","None"))</f>
        <v>Tier 2</v>
      </c>
      <c r="AE119" s="20"/>
      <c r="AF119" s="20"/>
      <c r="AG119" s="20"/>
      <c r="AH119" s="20"/>
    </row>
    <row r="120" spans="1:34" s="73" customFormat="1" ht="13.8" x14ac:dyDescent="0.3">
      <c r="A120" s="23" t="s">
        <v>660</v>
      </c>
      <c r="B120" s="42" t="s">
        <v>476</v>
      </c>
      <c r="C120" s="42" t="s">
        <v>477</v>
      </c>
      <c r="D120" s="43">
        <v>55</v>
      </c>
      <c r="E120" s="43" t="s">
        <v>99</v>
      </c>
      <c r="F120" s="43" t="s">
        <v>245</v>
      </c>
      <c r="G120" s="43">
        <v>25700</v>
      </c>
      <c r="H120" s="44">
        <v>36.299999999999997</v>
      </c>
      <c r="I120" s="43">
        <v>23500</v>
      </c>
      <c r="J120" s="44">
        <v>30.3</v>
      </c>
      <c r="K120" s="45">
        <v>0.72</v>
      </c>
      <c r="L120" s="43">
        <v>3</v>
      </c>
      <c r="M120" s="40" t="str">
        <f>IF(OR(AND(AND(D120&gt;=$AE$2,D120&lt;=$AF$2),AND(J120&gt;=$AG$2,J120&lt;$AH$2)),AND(AND(D120&gt;=$AE$3,D120&lt;=$AF$3),AND(J120&gt;=$AG$3, J120&lt;$AH$3)),AND(AND(D120&gt;=$AE$4),AND(J120&gt;=$AG$4,J120&lt;$AH$4))),"Tier 1",IF(OR(AND(AND(D120&gt;=$AE$2,D120&lt;=$AF$2),AND(J120&gt;=$AH$2)),AND(AND(D120&gt;=$AE$3,D120&lt;=$AF$3),AND(J120&gt;=$AH$3)),AND(D120&gt;=$AE$4,J120&gt;=$AH$4)),"Tier 2","None"))</f>
        <v>Tier 2</v>
      </c>
      <c r="AE120" s="20"/>
      <c r="AF120" s="20"/>
      <c r="AG120" s="20"/>
      <c r="AH120" s="20"/>
    </row>
    <row r="121" spans="1:34" s="20" customFormat="1" ht="13.8" x14ac:dyDescent="0.3">
      <c r="A121" s="23" t="s">
        <v>663</v>
      </c>
      <c r="B121" s="42" t="s">
        <v>664</v>
      </c>
      <c r="C121" s="42" t="s">
        <v>665</v>
      </c>
      <c r="D121" s="43">
        <v>52</v>
      </c>
      <c r="E121" s="43" t="s">
        <v>99</v>
      </c>
      <c r="F121" s="43" t="s">
        <v>232</v>
      </c>
      <c r="G121" s="43">
        <v>21800</v>
      </c>
      <c r="H121" s="44">
        <v>23.6</v>
      </c>
      <c r="I121" s="43">
        <v>20200</v>
      </c>
      <c r="J121" s="44">
        <v>20.6</v>
      </c>
      <c r="K121" s="45">
        <v>0.71</v>
      </c>
      <c r="L121" s="43">
        <v>3</v>
      </c>
      <c r="M121" s="40" t="str">
        <f>IF(OR(AND(AND(D121&gt;=$AE$2,D121&lt;=$AF$2),AND(J121&gt;=$AG$2,J121&lt;$AH$2)),AND(AND(D121&gt;=$AE$3,D121&lt;=$AF$3),AND(J121&gt;=$AG$3, J121&lt;$AH$3)),AND(AND(D121&gt;=$AE$4),AND(J121&gt;=$AG$4,J121&lt;$AH$4))),"Tier 1",IF(OR(AND(AND(D121&gt;=$AE$2,D121&lt;=$AF$2),AND(J121&gt;=$AH$2)),AND(AND(D121&gt;=$AE$3,D121&lt;=$AF$3),AND(J121&gt;=$AH$3)),AND(D121&gt;=$AE$4,J121&gt;=$AH$4)),"Tier 2","None"))</f>
        <v>Tier 2</v>
      </c>
    </row>
    <row r="122" spans="1:34" s="20" customFormat="1" ht="13.8" x14ac:dyDescent="0.3">
      <c r="A122" s="24" t="s">
        <v>860</v>
      </c>
      <c r="B122" s="42" t="s">
        <v>67</v>
      </c>
      <c r="C122" s="42" t="s">
        <v>861</v>
      </c>
      <c r="D122" s="43">
        <v>60</v>
      </c>
      <c r="E122" s="43" t="s">
        <v>99</v>
      </c>
      <c r="F122" s="43" t="s">
        <v>859</v>
      </c>
      <c r="G122" s="43">
        <v>27964</v>
      </c>
      <c r="H122" s="44">
        <v>25.54</v>
      </c>
      <c r="I122" s="43">
        <v>25626</v>
      </c>
      <c r="J122" s="44">
        <v>22.76</v>
      </c>
      <c r="K122" s="45">
        <f>21316/27964</f>
        <v>0.76226577027606923</v>
      </c>
      <c r="L122" s="43">
        <v>3</v>
      </c>
      <c r="M122" s="40" t="str">
        <f>IF(OR(AND(AND(D122&gt;=$AE$2,D122&lt;=$AF$2),AND(J122&gt;=$AG$2,J122&lt;$AH$2)),AND(AND(D122&gt;=$AE$3,D122&lt;=$AF$3),AND(J122&gt;=$AG$3, J122&lt;$AH$3)),AND(AND(D122&gt;=$AE$4),AND(J122&gt;=$AG$4,J122&lt;$AH$4))),"Tier 1",IF(OR(AND(AND(D122&gt;=$AE$2,D122&lt;=$AF$2),AND(J122&gt;=$AH$2)),AND(AND(D122&gt;=$AE$3,D122&lt;=$AF$3),AND(J122&gt;=$AH$3)),AND(D122&gt;=$AE$4,J122&gt;=$AH$4)),"Tier 2","None"))</f>
        <v>Tier 1</v>
      </c>
    </row>
    <row r="123" spans="1:34" s="20" customFormat="1" ht="13.8" x14ac:dyDescent="0.3">
      <c r="A123" s="24" t="s">
        <v>863</v>
      </c>
      <c r="B123" s="42" t="s">
        <v>67</v>
      </c>
      <c r="C123" s="42" t="s">
        <v>862</v>
      </c>
      <c r="D123" s="43">
        <v>60</v>
      </c>
      <c r="E123" s="43" t="s">
        <v>99</v>
      </c>
      <c r="F123" s="43" t="s">
        <v>859</v>
      </c>
      <c r="G123" s="43">
        <v>29480</v>
      </c>
      <c r="H123" s="44">
        <v>26.46</v>
      </c>
      <c r="I123" s="43">
        <v>27320</v>
      </c>
      <c r="J123" s="44">
        <v>23.25</v>
      </c>
      <c r="K123" s="45">
        <f>22910/29480</f>
        <v>0.77713704206241518</v>
      </c>
      <c r="L123" s="43">
        <v>3</v>
      </c>
      <c r="M123" s="40" t="str">
        <f>IF(OR(AND(AND(D123&gt;=$AE$2,D123&lt;=$AF$2),AND(J123&gt;=$AG$2,J123&lt;$AH$2)),AND(AND(D123&gt;=$AE$3,D123&lt;=$AF$3),AND(J123&gt;=$AG$3, J123&lt;$AH$3)),AND(AND(D123&gt;=$AE$4),AND(J123&gt;=$AG$4,J123&lt;$AH$4))),"Tier 1",IF(OR(AND(AND(D123&gt;=$AE$2,D123&lt;=$AF$2),AND(J123&gt;=$AH$2)),AND(AND(D123&gt;=$AE$3,D123&lt;=$AF$3),AND(J123&gt;=$AH$3)),AND(D123&gt;=$AE$4,J123&gt;=$AH$4)),"Tier 2","None"))</f>
        <v>Tier 2</v>
      </c>
    </row>
    <row r="124" spans="1:34" s="20" customFormat="1" ht="13.8" x14ac:dyDescent="0.3">
      <c r="A124" s="23" t="s">
        <v>680</v>
      </c>
      <c r="B124" s="42" t="s">
        <v>67</v>
      </c>
      <c r="C124" s="42" t="s">
        <v>681</v>
      </c>
      <c r="D124" s="43">
        <v>72</v>
      </c>
      <c r="E124" s="43" t="s">
        <v>99</v>
      </c>
      <c r="F124" s="43" t="s">
        <v>560</v>
      </c>
      <c r="G124" s="43">
        <v>40534</v>
      </c>
      <c r="H124" s="44">
        <v>25.1</v>
      </c>
      <c r="I124" s="43">
        <v>37916</v>
      </c>
      <c r="J124" s="44">
        <v>22.2</v>
      </c>
      <c r="K124" s="45">
        <f>31623/40534</f>
        <v>0.78015986579168106</v>
      </c>
      <c r="L124" s="43">
        <v>3</v>
      </c>
      <c r="M124" s="40" t="str">
        <f>IF(OR(AND(AND(D124&gt;=$AE$2,D124&lt;=$AF$2),AND(J124&gt;=$AG$2,J124&lt;$AH$2)),AND(AND(D124&gt;=$AE$3,D124&lt;=$AF$3),AND(J124&gt;=$AG$3, J124&lt;$AH$3)),AND(AND(D124&gt;=$AE$4),AND(J124&gt;=$AG$4,J124&lt;$AH$4))),"Tier 1",IF(OR(AND(AND(D124&gt;=$AE$2,D124&lt;=$AF$2),AND(J124&gt;=$AH$2)),AND(AND(D124&gt;=$AE$3,D124&lt;=$AF$3),AND(J124&gt;=$AH$3)),AND(D124&gt;=$AE$4,J124&gt;=$AH$4)),"Tier 2","None"))</f>
        <v>Tier 1</v>
      </c>
    </row>
    <row r="125" spans="1:34" s="20" customFormat="1" ht="13.8" x14ac:dyDescent="0.3">
      <c r="A125" s="24" t="s">
        <v>852</v>
      </c>
      <c r="B125" s="42" t="s">
        <v>67</v>
      </c>
      <c r="C125" s="42" t="s">
        <v>851</v>
      </c>
      <c r="D125" s="43">
        <v>72</v>
      </c>
      <c r="E125" s="43" t="s">
        <v>99</v>
      </c>
      <c r="F125" s="43" t="s">
        <v>859</v>
      </c>
      <c r="G125" s="43">
        <v>43533</v>
      </c>
      <c r="H125" s="44">
        <v>25.41</v>
      </c>
      <c r="I125" s="43">
        <v>19411</v>
      </c>
      <c r="J125" s="44">
        <v>22.33</v>
      </c>
      <c r="K125" s="45">
        <f>35955/43533</f>
        <v>0.82592516022327889</v>
      </c>
      <c r="L125" s="43">
        <v>3</v>
      </c>
      <c r="M125" s="40" t="str">
        <f>IF(OR(AND(AND(D125&gt;=$AE$2,D125&lt;=$AF$2),AND(J125&gt;=$AG$2,J125&lt;$AH$2)),AND(AND(D125&gt;=$AE$3,D125&lt;=$AF$3),AND(J125&gt;=$AG$3, J125&lt;$AH$3)),AND(AND(D125&gt;=$AE$4),AND(J125&gt;=$AG$4,J125&lt;$AH$4))),"Tier 1",IF(OR(AND(AND(D125&gt;=$AE$2,D125&lt;=$AF$2),AND(J125&gt;=$AH$2)),AND(AND(D125&gt;=$AE$3,D125&lt;=$AF$3),AND(J125&gt;=$AH$3)),AND(D125&gt;=$AE$4,J125&gt;=$AH$4)),"Tier 2","None"))</f>
        <v>Tier 1</v>
      </c>
    </row>
    <row r="126" spans="1:34" s="20" customFormat="1" ht="13.8" x14ac:dyDescent="0.3">
      <c r="A126" s="24" t="s">
        <v>856</v>
      </c>
      <c r="B126" s="42" t="s">
        <v>67</v>
      </c>
      <c r="C126" s="42" t="s">
        <v>855</v>
      </c>
      <c r="D126" s="43">
        <v>72</v>
      </c>
      <c r="E126" s="43" t="s">
        <v>99</v>
      </c>
      <c r="F126" s="43" t="s">
        <v>859</v>
      </c>
      <c r="G126" s="43">
        <v>40058</v>
      </c>
      <c r="H126" s="44">
        <v>24.5</v>
      </c>
      <c r="I126" s="43">
        <v>37573</v>
      </c>
      <c r="J126" s="44">
        <v>22.37</v>
      </c>
      <c r="K126" s="45">
        <f>29779/40058</f>
        <v>0.74339707424234858</v>
      </c>
      <c r="L126" s="43">
        <v>3</v>
      </c>
      <c r="M126" s="40" t="str">
        <f>IF(OR(AND(AND(D126&gt;=$AE$2,D126&lt;=$AF$2),AND(J126&gt;=$AG$2,J126&lt;$AH$2)),AND(AND(D126&gt;=$AE$3,D126&lt;=$AF$3),AND(J126&gt;=$AG$3, J126&lt;$AH$3)),AND(AND(D126&gt;=$AE$4),AND(J126&gt;=$AG$4,J126&lt;$AH$4))),"Tier 1",IF(OR(AND(AND(D126&gt;=$AE$2,D126&lt;=$AF$2),AND(J126&gt;=$AH$2)),AND(AND(D126&gt;=$AE$3,D126&lt;=$AF$3),AND(J126&gt;=$AH$3)),AND(D126&gt;=$AE$4,J126&gt;=$AH$4)),"Tier 2","None"))</f>
        <v>Tier 1</v>
      </c>
    </row>
    <row r="127" spans="1:34" s="20" customFormat="1" ht="13.8" x14ac:dyDescent="0.3">
      <c r="A127" s="24" t="s">
        <v>857</v>
      </c>
      <c r="B127" s="42" t="s">
        <v>67</v>
      </c>
      <c r="C127" s="42" t="s">
        <v>858</v>
      </c>
      <c r="D127" s="43">
        <v>72</v>
      </c>
      <c r="E127" s="43" t="s">
        <v>99</v>
      </c>
      <c r="F127" s="43" t="s">
        <v>859</v>
      </c>
      <c r="G127" s="43">
        <v>41329</v>
      </c>
      <c r="H127" s="44">
        <v>25.88</v>
      </c>
      <c r="I127" s="43">
        <v>38234</v>
      </c>
      <c r="J127" s="44">
        <v>23.51</v>
      </c>
      <c r="K127" s="45">
        <f>30999/41329</f>
        <v>0.75005444119141518</v>
      </c>
      <c r="L127" s="43">
        <v>3</v>
      </c>
      <c r="M127" s="40" t="str">
        <f>IF(OR(AND(AND(D127&gt;=$AE$2,D127&lt;=$AF$2),AND(J127&gt;=$AG$2,J127&lt;$AH$2)),AND(AND(D127&gt;=$AE$3,D127&lt;=$AF$3),AND(J127&gt;=$AG$3, J127&lt;$AH$3)),AND(AND(D127&gt;=$AE$4),AND(J127&gt;=$AG$4,J127&lt;$AH$4))),"Tier 1",IF(OR(AND(AND(D127&gt;=$AE$2,D127&lt;=$AF$2),AND(J127&gt;=$AH$2)),AND(AND(D127&gt;=$AE$3,D127&lt;=$AF$3),AND(J127&gt;=$AH$3)),AND(D127&gt;=$AE$4,J127&gt;=$AH$4)),"Tier 2","None"))</f>
        <v>Tier 2</v>
      </c>
    </row>
    <row r="128" spans="1:34" s="20" customFormat="1" ht="13.8" x14ac:dyDescent="0.3">
      <c r="A128" s="24" t="s">
        <v>848</v>
      </c>
      <c r="B128" s="42" t="s">
        <v>67</v>
      </c>
      <c r="C128" s="42" t="s">
        <v>849</v>
      </c>
      <c r="D128" s="43">
        <v>72</v>
      </c>
      <c r="E128" s="43" t="s">
        <v>99</v>
      </c>
      <c r="F128" s="43" t="s">
        <v>859</v>
      </c>
      <c r="G128" s="43">
        <v>38204</v>
      </c>
      <c r="H128" s="44">
        <v>25.55</v>
      </c>
      <c r="I128" s="43">
        <v>36091</v>
      </c>
      <c r="J128" s="44">
        <v>23.56</v>
      </c>
      <c r="K128" s="45">
        <f>31185/38204</f>
        <v>0.81627578264056122</v>
      </c>
      <c r="L128" s="43">
        <v>3</v>
      </c>
      <c r="M128" s="40" t="str">
        <f>IF(OR(AND(AND(D128&gt;=$AE$2,D128&lt;=$AF$2),AND(J128&gt;=$AG$2,J128&lt;$AH$2)),AND(AND(D128&gt;=$AE$3,D128&lt;=$AF$3),AND(J128&gt;=$AG$3, J128&lt;$AH$3)),AND(AND(D128&gt;=$AE$4),AND(J128&gt;=$AG$4,J128&lt;$AH$4))),"Tier 1",IF(OR(AND(AND(D128&gt;=$AE$2,D128&lt;=$AF$2),AND(J128&gt;=$AH$2)),AND(AND(D128&gt;=$AE$3,D128&lt;=$AF$3),AND(J128&gt;=$AH$3)),AND(D128&gt;=$AE$4,J128&gt;=$AH$4)),"Tier 2","None"))</f>
        <v>Tier 2</v>
      </c>
    </row>
    <row r="129" spans="1:13" s="20" customFormat="1" ht="13.8" x14ac:dyDescent="0.3">
      <c r="A129" s="24" t="s">
        <v>854</v>
      </c>
      <c r="B129" s="42" t="s">
        <v>67</v>
      </c>
      <c r="C129" s="42" t="s">
        <v>853</v>
      </c>
      <c r="D129" s="43">
        <v>72</v>
      </c>
      <c r="E129" s="43" t="s">
        <v>99</v>
      </c>
      <c r="F129" s="43" t="s">
        <v>859</v>
      </c>
      <c r="G129" s="43">
        <v>38204</v>
      </c>
      <c r="H129" s="44">
        <v>27.35</v>
      </c>
      <c r="I129" s="43">
        <v>35477</v>
      </c>
      <c r="J129" s="44">
        <v>24.71</v>
      </c>
      <c r="K129" s="45">
        <f>27113/38204</f>
        <v>0.70969008480787354</v>
      </c>
      <c r="L129" s="43">
        <v>3</v>
      </c>
      <c r="M129" s="40" t="str">
        <f>IF(OR(AND(AND(D129&gt;=$AE$2,D129&lt;=$AF$2),AND(J129&gt;=$AG$2,J129&lt;$AH$2)),AND(AND(D129&gt;=$AE$3,D129&lt;=$AF$3),AND(J129&gt;=$AG$3, J129&lt;$AH$3)),AND(AND(D129&gt;=$AE$4),AND(J129&gt;=$AG$4,J129&lt;$AH$4))),"Tier 1",IF(OR(AND(AND(D129&gt;=$AE$2,D129&lt;=$AF$2),AND(J129&gt;=$AH$2)),AND(AND(D129&gt;=$AE$3,D129&lt;=$AF$3),AND(J129&gt;=$AH$3)),AND(D129&gt;=$AE$4,J129&gt;=$AH$4)),"Tier 2","None"))</f>
        <v>Tier 2</v>
      </c>
    </row>
    <row r="130" spans="1:13" s="20" customFormat="1" ht="13.8" x14ac:dyDescent="0.3">
      <c r="A130" s="24" t="s">
        <v>845</v>
      </c>
      <c r="B130" s="42" t="s">
        <v>67</v>
      </c>
      <c r="C130" s="42" t="s">
        <v>844</v>
      </c>
      <c r="D130" s="43">
        <v>84</v>
      </c>
      <c r="E130" s="43" t="s">
        <v>99</v>
      </c>
      <c r="F130" s="43" t="s">
        <v>859</v>
      </c>
      <c r="G130" s="43">
        <v>53729</v>
      </c>
      <c r="H130" s="44">
        <v>25.74</v>
      </c>
      <c r="I130" s="43">
        <v>49921</v>
      </c>
      <c r="J130" s="44">
        <v>23.49</v>
      </c>
      <c r="K130" s="45">
        <f>38300/53729</f>
        <v>0.71283664315360418</v>
      </c>
      <c r="L130" s="43">
        <v>3</v>
      </c>
      <c r="M130" s="40" t="str">
        <f>IF(OR(AND(AND(D130&gt;=$AE$2,D130&lt;=$AF$2),AND(J130&gt;=$AG$2,J130&lt;$AH$2)),AND(AND(D130&gt;=$AE$3,D130&lt;=$AF$3),AND(J130&gt;=$AG$3, J130&lt;$AH$3)),AND(AND(D130&gt;=$AE$4),AND(J130&gt;=$AG$4,J130&lt;$AH$4))),"Tier 1",IF(OR(AND(AND(D130&gt;=$AE$2,D130&lt;=$AF$2),AND(J130&gt;=$AH$2)),AND(AND(D130&gt;=$AE$3,D130&lt;=$AF$3),AND(J130&gt;=$AH$3)),AND(D130&gt;=$AE$4,J130&gt;=$AH$4)),"Tier 2","None"))</f>
        <v>Tier 2</v>
      </c>
    </row>
    <row r="131" spans="1:13" s="20" customFormat="1" ht="13.8" x14ac:dyDescent="0.3">
      <c r="A131" s="24" t="s">
        <v>847</v>
      </c>
      <c r="B131" s="42" t="s">
        <v>67</v>
      </c>
      <c r="C131" s="42" t="s">
        <v>846</v>
      </c>
      <c r="D131" s="43">
        <v>84</v>
      </c>
      <c r="E131" s="43" t="s">
        <v>99</v>
      </c>
      <c r="F131" s="43" t="s">
        <v>859</v>
      </c>
      <c r="G131" s="43">
        <v>55127</v>
      </c>
      <c r="H131" s="44">
        <v>27.43</v>
      </c>
      <c r="I131" s="43">
        <v>51302</v>
      </c>
      <c r="J131" s="44">
        <v>24.39</v>
      </c>
      <c r="K131" s="45">
        <f>40846/55127</f>
        <v>0.74094363923304374</v>
      </c>
      <c r="L131" s="43">
        <v>3</v>
      </c>
      <c r="M131" s="40" t="str">
        <f>IF(OR(AND(AND(D131&gt;=$AE$2,D131&lt;=$AF$2),AND(J131&gt;=$AG$2,J131&lt;$AH$2)),AND(AND(D131&gt;=$AE$3,D131&lt;=$AF$3),AND(J131&gt;=$AG$3, J131&lt;$AH$3)),AND(AND(D131&gt;=$AE$4),AND(J131&gt;=$AG$4,J131&lt;$AH$4))),"Tier 1",IF(OR(AND(AND(D131&gt;=$AE$2,D131&lt;=$AF$2),AND(J131&gt;=$AH$2)),AND(AND(D131&gt;=$AE$3,D131&lt;=$AF$3),AND(J131&gt;=$AH$3)),AND(D131&gt;=$AE$4,J131&gt;=$AH$4)),"Tier 2","None"))</f>
        <v>Tier 2</v>
      </c>
    </row>
    <row r="132" spans="1:13" s="20" customFormat="1" ht="13.8" x14ac:dyDescent="0.3">
      <c r="A132" s="22">
        <v>6044</v>
      </c>
      <c r="B132" s="50" t="s">
        <v>263</v>
      </c>
      <c r="C132" s="42" t="s">
        <v>266</v>
      </c>
      <c r="D132" s="43">
        <v>36</v>
      </c>
      <c r="E132" s="43" t="s">
        <v>99</v>
      </c>
      <c r="F132" s="43" t="s">
        <v>232</v>
      </c>
      <c r="G132" s="43">
        <v>12000</v>
      </c>
      <c r="H132" s="44">
        <v>19.8</v>
      </c>
      <c r="I132" s="43">
        <v>11300</v>
      </c>
      <c r="J132" s="44">
        <v>17.8</v>
      </c>
      <c r="K132" s="45">
        <v>0.79</v>
      </c>
      <c r="L132" s="43">
        <v>1</v>
      </c>
      <c r="M132" s="40" t="str">
        <f>IF(OR(AND(AND(D132&gt;=$AE$2,D132&lt;=$AF$2),AND(J132&gt;=$AG$2,J132&lt;$AH$2)),AND(AND(D132&gt;=$AE$3,D132&lt;=$AF$3),AND(J132&gt;=$AG$3, J132&lt;$AH$3)),AND(AND(D132&gt;=$AE$4),AND(J132&gt;=$AG$4,J132&lt;$AH$4))),"Tier 1",IF(OR(AND(AND(D132&gt;=$AE$2,D132&lt;=$AF$2),AND(J132&gt;=$AH$2)),AND(AND(D132&gt;=$AE$3,D132&lt;=$AF$3),AND(J132&gt;=$AH$3)),AND(D132&gt;=$AE$4,J132&gt;=$AH$4)),"Tier 2","None"))</f>
        <v>Tier 2</v>
      </c>
    </row>
    <row r="133" spans="1:13" s="20" customFormat="1" ht="13.8" x14ac:dyDescent="0.3">
      <c r="A133" s="22">
        <v>2143</v>
      </c>
      <c r="B133" s="50" t="s">
        <v>263</v>
      </c>
      <c r="C133" s="42" t="s">
        <v>265</v>
      </c>
      <c r="D133" s="43">
        <v>36</v>
      </c>
      <c r="E133" s="43" t="s">
        <v>99</v>
      </c>
      <c r="F133" s="43" t="s">
        <v>232</v>
      </c>
      <c r="G133" s="43">
        <v>10320</v>
      </c>
      <c r="H133" s="44">
        <v>20</v>
      </c>
      <c r="I133" s="43">
        <v>9540</v>
      </c>
      <c r="J133" s="44">
        <v>18.3</v>
      </c>
      <c r="K133" s="45">
        <v>0.74</v>
      </c>
      <c r="L133" s="43">
        <v>1</v>
      </c>
      <c r="M133" s="40" t="str">
        <f>IF(OR(AND(AND(D133&gt;=$AE$2,D133&lt;=$AF$2),AND(J133&gt;=$AG$2,J133&lt;$AH$2)),AND(AND(D133&gt;=$AE$3,D133&lt;=$AF$3),AND(J133&gt;=$AG$3, J133&lt;$AH$3)),AND(AND(D133&gt;=$AE$4),AND(J133&gt;=$AG$4,J133&lt;$AH$4))),"Tier 1",IF(OR(AND(AND(D133&gt;=$AE$2,D133&lt;=$AF$2),AND(J133&gt;=$AH$2)),AND(AND(D133&gt;=$AE$3,D133&lt;=$AF$3),AND(J133&gt;=$AH$3)),AND(D133&gt;=$AE$4,J133&gt;=$AH$4)),"Tier 2","None"))</f>
        <v>Tier 2</v>
      </c>
    </row>
    <row r="134" spans="1:13" s="20" customFormat="1" ht="13.8" x14ac:dyDescent="0.3">
      <c r="A134" s="22">
        <v>6048</v>
      </c>
      <c r="B134" s="50" t="s">
        <v>263</v>
      </c>
      <c r="C134" s="42" t="s">
        <v>267</v>
      </c>
      <c r="D134" s="43">
        <v>36</v>
      </c>
      <c r="E134" s="43" t="s">
        <v>99</v>
      </c>
      <c r="F134" s="43" t="s">
        <v>232</v>
      </c>
      <c r="G134" s="43">
        <v>12600</v>
      </c>
      <c r="H134" s="44">
        <v>21.2</v>
      </c>
      <c r="I134" s="43">
        <v>11700</v>
      </c>
      <c r="J134" s="44">
        <v>18.600000000000001</v>
      </c>
      <c r="K134" s="45">
        <v>0.76</v>
      </c>
      <c r="L134" s="43">
        <v>1</v>
      </c>
      <c r="M134" s="40" t="str">
        <f>IF(OR(AND(AND(D134&gt;=$AE$2,D134&lt;=$AF$2),AND(J134&gt;=$AG$2,J134&lt;$AH$2)),AND(AND(D134&gt;=$AE$3,D134&lt;=$AF$3),AND(J134&gt;=$AG$3, J134&lt;$AH$3)),AND(AND(D134&gt;=$AE$4),AND(J134&gt;=$AG$4,J134&lt;$AH$4))),"Tier 1",IF(OR(AND(AND(D134&gt;=$AE$2,D134&lt;=$AF$2),AND(J134&gt;=$AH$2)),AND(AND(D134&gt;=$AE$3,D134&lt;=$AF$3),AND(J134&gt;=$AH$3)),AND(D134&gt;=$AE$4,J134&gt;=$AH$4)),"Tier 2","None"))</f>
        <v>Tier 2</v>
      </c>
    </row>
    <row r="135" spans="1:13" s="20" customFormat="1" ht="13.8" x14ac:dyDescent="0.3">
      <c r="A135" s="22">
        <v>1296</v>
      </c>
      <c r="B135" s="50" t="s">
        <v>263</v>
      </c>
      <c r="C135" s="42" t="s">
        <v>272</v>
      </c>
      <c r="D135" s="43">
        <v>36</v>
      </c>
      <c r="E135" s="43" t="s">
        <v>99</v>
      </c>
      <c r="F135" s="43" t="s">
        <v>232</v>
      </c>
      <c r="G135" s="43">
        <v>10670</v>
      </c>
      <c r="H135" s="44">
        <v>20.6</v>
      </c>
      <c r="I135" s="43">
        <v>9840</v>
      </c>
      <c r="J135" s="44">
        <v>18.600000000000001</v>
      </c>
      <c r="K135" s="45">
        <v>0.72</v>
      </c>
      <c r="L135" s="43">
        <v>1</v>
      </c>
      <c r="M135" s="40" t="str">
        <f>IF(OR(AND(AND(D135&gt;=$AE$2,D135&lt;=$AF$2),AND(J135&gt;=$AG$2,J135&lt;$AH$2)),AND(AND(D135&gt;=$AE$3,D135&lt;=$AF$3),AND(J135&gt;=$AG$3, J135&lt;$AH$3)),AND(AND(D135&gt;=$AE$4),AND(J135&gt;=$AG$4,J135&lt;$AH$4))),"Tier 1",IF(OR(AND(AND(D135&gt;=$AE$2,D135&lt;=$AF$2),AND(J135&gt;=$AH$2)),AND(AND(D135&gt;=$AE$3,D135&lt;=$AF$3),AND(J135&gt;=$AH$3)),AND(D135&gt;=$AE$4,J135&gt;=$AH$4)),"Tier 2","None"))</f>
        <v>Tier 2</v>
      </c>
    </row>
    <row r="136" spans="1:13" s="20" customFormat="1" ht="13.8" x14ac:dyDescent="0.3">
      <c r="A136" s="22">
        <v>2142</v>
      </c>
      <c r="B136" s="50" t="s">
        <v>263</v>
      </c>
      <c r="C136" s="42" t="s">
        <v>264</v>
      </c>
      <c r="D136" s="43">
        <v>36</v>
      </c>
      <c r="E136" s="43" t="s">
        <v>99</v>
      </c>
      <c r="F136" s="43" t="s">
        <v>232</v>
      </c>
      <c r="G136" s="43">
        <v>11120</v>
      </c>
      <c r="H136" s="44">
        <v>21.3</v>
      </c>
      <c r="I136" s="43">
        <v>10390</v>
      </c>
      <c r="J136" s="44">
        <v>18.899999999999999</v>
      </c>
      <c r="K136" s="45">
        <v>0.75</v>
      </c>
      <c r="L136" s="43">
        <v>1</v>
      </c>
      <c r="M136" s="40" t="str">
        <f>IF(OR(AND(AND(D136&gt;=$AE$2,D136&lt;=$AF$2),AND(J136&gt;=$AG$2,J136&lt;$AH$2)),AND(AND(D136&gt;=$AE$3,D136&lt;=$AF$3),AND(J136&gt;=$AG$3, J136&lt;$AH$3)),AND(AND(D136&gt;=$AE$4),AND(J136&gt;=$AG$4,J136&lt;$AH$4))),"Tier 1",IF(OR(AND(AND(D136&gt;=$AE$2,D136&lt;=$AF$2),AND(J136&gt;=$AH$2)),AND(AND(D136&gt;=$AE$3,D136&lt;=$AF$3),AND(J136&gt;=$AH$3)),AND(D136&gt;=$AE$4,J136&gt;=$AH$4)),"Tier 2","None"))</f>
        <v>Tier 2</v>
      </c>
    </row>
    <row r="137" spans="1:13" s="20" customFormat="1" ht="13.8" x14ac:dyDescent="0.3">
      <c r="A137" s="22">
        <v>7308</v>
      </c>
      <c r="B137" s="50" t="s">
        <v>263</v>
      </c>
      <c r="C137" s="42" t="s">
        <v>270</v>
      </c>
      <c r="D137" s="43">
        <v>36</v>
      </c>
      <c r="E137" s="43" t="s">
        <v>99</v>
      </c>
      <c r="F137" s="43" t="s">
        <v>232</v>
      </c>
      <c r="G137" s="43">
        <v>10360</v>
      </c>
      <c r="H137" s="44">
        <v>21.8</v>
      </c>
      <c r="I137" s="43">
        <v>9470</v>
      </c>
      <c r="J137" s="44">
        <v>19.3</v>
      </c>
      <c r="K137" s="45">
        <v>0.7</v>
      </c>
      <c r="L137" s="43">
        <v>1</v>
      </c>
      <c r="M137" s="40" t="str">
        <f>IF(OR(AND(AND(D137&gt;=$AE$2,D137&lt;=$AF$2),AND(J137&gt;=$AG$2,J137&lt;$AH$2)),AND(AND(D137&gt;=$AE$3,D137&lt;=$AF$3),AND(J137&gt;=$AG$3, J137&lt;$AH$3)),AND(AND(D137&gt;=$AE$4),AND(J137&gt;=$AG$4,J137&lt;$AH$4))),"Tier 1",IF(OR(AND(AND(D137&gt;=$AE$2,D137&lt;=$AF$2),AND(J137&gt;=$AH$2)),AND(AND(D137&gt;=$AE$3,D137&lt;=$AF$3),AND(J137&gt;=$AH$3)),AND(D137&gt;=$AE$4,J137&gt;=$AH$4)),"Tier 2","None"))</f>
        <v>Tier 2</v>
      </c>
    </row>
    <row r="138" spans="1:13" s="20" customFormat="1" ht="13.8" x14ac:dyDescent="0.3">
      <c r="A138" s="22">
        <v>1295</v>
      </c>
      <c r="B138" s="50" t="s">
        <v>263</v>
      </c>
      <c r="C138" s="42" t="s">
        <v>271</v>
      </c>
      <c r="D138" s="43">
        <v>36</v>
      </c>
      <c r="E138" s="43" t="s">
        <v>99</v>
      </c>
      <c r="F138" s="43" t="s">
        <v>232</v>
      </c>
      <c r="G138" s="43">
        <v>11390</v>
      </c>
      <c r="H138" s="44">
        <v>22.5</v>
      </c>
      <c r="I138" s="43">
        <v>10650</v>
      </c>
      <c r="J138" s="44">
        <v>20</v>
      </c>
      <c r="K138" s="45">
        <v>0.77</v>
      </c>
      <c r="L138" s="43">
        <v>1</v>
      </c>
      <c r="M138" s="40" t="str">
        <f>IF(OR(AND(AND(D138&gt;=$AE$2,D138&lt;=$AF$2),AND(J138&gt;=$AG$2,J138&lt;$AH$2)),AND(AND(D138&gt;=$AE$3,D138&lt;=$AF$3),AND(J138&gt;=$AG$3, J138&lt;$AH$3)),AND(AND(D138&gt;=$AE$4),AND(J138&gt;=$AG$4,J138&lt;$AH$4))),"Tier 1",IF(OR(AND(AND(D138&gt;=$AE$2,D138&lt;=$AF$2),AND(J138&gt;=$AH$2)),AND(AND(D138&gt;=$AE$3,D138&lt;=$AF$3),AND(J138&gt;=$AH$3)),AND(D138&gt;=$AE$4,J138&gt;=$AH$4)),"Tier 2","None"))</f>
        <v>Tier 2</v>
      </c>
    </row>
    <row r="139" spans="1:13" s="20" customFormat="1" ht="13.8" x14ac:dyDescent="0.3">
      <c r="A139" s="23" t="s">
        <v>682</v>
      </c>
      <c r="B139" s="42" t="s">
        <v>263</v>
      </c>
      <c r="C139" s="42" t="s">
        <v>683</v>
      </c>
      <c r="D139" s="43">
        <v>48</v>
      </c>
      <c r="E139" s="43" t="s">
        <v>99</v>
      </c>
      <c r="F139" s="43" t="s">
        <v>232</v>
      </c>
      <c r="G139" s="43">
        <v>20200</v>
      </c>
      <c r="H139" s="44">
        <v>24.8</v>
      </c>
      <c r="I139" s="43">
        <v>18500</v>
      </c>
      <c r="J139" s="44">
        <v>21.6</v>
      </c>
      <c r="K139" s="45">
        <v>0.69</v>
      </c>
      <c r="L139" s="43">
        <v>3</v>
      </c>
      <c r="M139" s="40" t="str">
        <f>IF(OR(AND(AND(D139&gt;=$AE$2,D139&lt;=$AF$2),AND(J139&gt;=$AG$2,J139&lt;$AH$2)),AND(AND(D139&gt;=$AE$3,D139&lt;=$AF$3),AND(J139&gt;=$AG$3, J139&lt;$AH$3)),AND(AND(D139&gt;=$AE$4),AND(J139&gt;=$AG$4,J139&lt;$AH$4))),"Tier 1",IF(OR(AND(AND(D139&gt;=$AE$2,D139&lt;=$AF$2),AND(J139&gt;=$AH$2)),AND(AND(D139&gt;=$AE$3,D139&lt;=$AF$3),AND(J139&gt;=$AH$3)),AND(D139&gt;=$AE$4,J139&gt;=$AH$4)),"Tier 2","None"))</f>
        <v>Tier 2</v>
      </c>
    </row>
    <row r="140" spans="1:13" s="20" customFormat="1" ht="13.8" x14ac:dyDescent="0.3">
      <c r="A140" s="22">
        <v>2352</v>
      </c>
      <c r="B140" s="42" t="s">
        <v>263</v>
      </c>
      <c r="C140" s="42" t="s">
        <v>505</v>
      </c>
      <c r="D140" s="43">
        <v>48</v>
      </c>
      <c r="E140" s="43" t="s">
        <v>99</v>
      </c>
      <c r="F140" s="43" t="s">
        <v>232</v>
      </c>
      <c r="G140" s="43">
        <v>21400</v>
      </c>
      <c r="H140" s="44">
        <v>25.1</v>
      </c>
      <c r="I140" s="43">
        <v>19600</v>
      </c>
      <c r="J140" s="44">
        <v>22</v>
      </c>
      <c r="K140" s="45">
        <v>0.68</v>
      </c>
      <c r="L140" s="43">
        <v>1</v>
      </c>
      <c r="M140" s="40" t="str">
        <f>IF(OR(AND(AND(D140&gt;=$AE$2,D140&lt;=$AF$2),AND(J140&gt;=$AG$2,J140&lt;$AH$2)),AND(AND(D140&gt;=$AE$3,D140&lt;=$AF$3),AND(J140&gt;=$AG$3, J140&lt;$AH$3)),AND(AND(D140&gt;=$AE$4),AND(J140&gt;=$AG$4,J140&lt;$AH$4))),"Tier 1",IF(OR(AND(AND(D140&gt;=$AE$2,D140&lt;=$AF$2),AND(J140&gt;=$AH$2)),AND(AND(D140&gt;=$AE$3,D140&lt;=$AF$3),AND(J140&gt;=$AH$3)),AND(D140&gt;=$AE$4,J140&gt;=$AH$4)),"Tier 2","None"))</f>
        <v>Tier 2</v>
      </c>
    </row>
    <row r="141" spans="1:13" s="20" customFormat="1" ht="13.8" x14ac:dyDescent="0.3">
      <c r="A141" s="22">
        <v>5203</v>
      </c>
      <c r="B141" s="42" t="s">
        <v>263</v>
      </c>
      <c r="C141" s="42" t="s">
        <v>501</v>
      </c>
      <c r="D141" s="43">
        <v>48</v>
      </c>
      <c r="E141" s="43" t="s">
        <v>99</v>
      </c>
      <c r="F141" s="43" t="s">
        <v>232</v>
      </c>
      <c r="G141" s="43">
        <v>21900</v>
      </c>
      <c r="H141" s="44">
        <v>25.4</v>
      </c>
      <c r="I141" s="43">
        <v>20300</v>
      </c>
      <c r="J141" s="44">
        <v>22.1</v>
      </c>
      <c r="K141" s="45">
        <v>0.76</v>
      </c>
      <c r="L141" s="43">
        <v>1</v>
      </c>
      <c r="M141" s="40" t="str">
        <f>IF(OR(AND(AND(D141&gt;=$AE$2,D141&lt;=$AF$2),AND(J141&gt;=$AG$2,J141&lt;$AH$2)),AND(AND(D141&gt;=$AE$3,D141&lt;=$AF$3),AND(J141&gt;=$AG$3, J141&lt;$AH$3)),AND(AND(D141&gt;=$AE$4),AND(J141&gt;=$AG$4,J141&lt;$AH$4))),"Tier 1",IF(OR(AND(AND(D141&gt;=$AE$2,D141&lt;=$AF$2),AND(J141&gt;=$AH$2)),AND(AND(D141&gt;=$AE$3,D141&lt;=$AF$3),AND(J141&gt;=$AH$3)),AND(D141&gt;=$AE$4,J141&gt;=$AH$4)),"Tier 2","None"))</f>
        <v>Tier 2</v>
      </c>
    </row>
    <row r="142" spans="1:13" s="20" customFormat="1" ht="13.8" x14ac:dyDescent="0.3">
      <c r="A142" s="23" t="s">
        <v>691</v>
      </c>
      <c r="B142" s="42" t="s">
        <v>263</v>
      </c>
      <c r="C142" s="42" t="s">
        <v>692</v>
      </c>
      <c r="D142" s="43">
        <v>48</v>
      </c>
      <c r="E142" s="43" t="s">
        <v>99</v>
      </c>
      <c r="F142" s="43" t="s">
        <v>232</v>
      </c>
      <c r="G142" s="43">
        <v>21000</v>
      </c>
      <c r="H142" s="44">
        <v>25.9</v>
      </c>
      <c r="I142" s="43">
        <v>19100</v>
      </c>
      <c r="J142" s="44">
        <v>22.3</v>
      </c>
      <c r="K142" s="45">
        <v>0.67</v>
      </c>
      <c r="L142" s="43">
        <v>3</v>
      </c>
      <c r="M142" s="40" t="str">
        <f>IF(OR(AND(AND(D142&gt;=$AE$2,D142&lt;=$AF$2),AND(J142&gt;=$AG$2,J142&lt;$AH$2)),AND(AND(D142&gt;=$AE$3,D142&lt;=$AF$3),AND(J142&gt;=$AG$3, J142&lt;$AH$3)),AND(AND(D142&gt;=$AE$4),AND(J142&gt;=$AG$4,J142&lt;$AH$4))),"Tier 1",IF(OR(AND(AND(D142&gt;=$AE$2,D142&lt;=$AF$2),AND(J142&gt;=$AH$2)),AND(AND(D142&gt;=$AE$3,D142&lt;=$AF$3),AND(J142&gt;=$AH$3)),AND(D142&gt;=$AE$4,J142&gt;=$AH$4)),"Tier 2","None"))</f>
        <v>Tier 2</v>
      </c>
    </row>
    <row r="143" spans="1:13" s="20" customFormat="1" ht="13.8" x14ac:dyDescent="0.3">
      <c r="A143" s="22">
        <v>2368</v>
      </c>
      <c r="B143" s="42" t="s">
        <v>263</v>
      </c>
      <c r="C143" s="42" t="s">
        <v>498</v>
      </c>
      <c r="D143" s="43">
        <v>48</v>
      </c>
      <c r="E143" s="43" t="s">
        <v>99</v>
      </c>
      <c r="F143" s="43" t="s">
        <v>232</v>
      </c>
      <c r="G143" s="43">
        <v>18700</v>
      </c>
      <c r="H143" s="44">
        <v>26.2</v>
      </c>
      <c r="I143" s="43">
        <v>16900</v>
      </c>
      <c r="J143" s="44">
        <v>22.7</v>
      </c>
      <c r="K143" s="45">
        <v>0.59</v>
      </c>
      <c r="L143" s="43">
        <v>1</v>
      </c>
      <c r="M143" s="40" t="str">
        <f>IF(OR(AND(AND(D143&gt;=$AE$2,D143&lt;=$AF$2),AND(J143&gt;=$AG$2,J143&lt;$AH$2)),AND(AND(D143&gt;=$AE$3,D143&lt;=$AF$3),AND(J143&gt;=$AG$3, J143&lt;$AH$3)),AND(AND(D143&gt;=$AE$4),AND(J143&gt;=$AG$4,J143&lt;$AH$4))),"Tier 1",IF(OR(AND(AND(D143&gt;=$AE$2,D143&lt;=$AF$2),AND(J143&gt;=$AH$2)),AND(AND(D143&gt;=$AE$3,D143&lt;=$AF$3),AND(J143&gt;=$AH$3)),AND(D143&gt;=$AE$4,J143&gt;=$AH$4)),"Tier 2","None"))</f>
        <v>Tier 2</v>
      </c>
    </row>
    <row r="144" spans="1:13" s="20" customFormat="1" ht="13.8" x14ac:dyDescent="0.3">
      <c r="A144" s="23" t="s">
        <v>688</v>
      </c>
      <c r="B144" s="42" t="s">
        <v>263</v>
      </c>
      <c r="C144" s="42" t="s">
        <v>689</v>
      </c>
      <c r="D144" s="43">
        <v>48</v>
      </c>
      <c r="E144" s="43" t="s">
        <v>99</v>
      </c>
      <c r="F144" s="43" t="s">
        <v>232</v>
      </c>
      <c r="G144" s="43">
        <v>21200</v>
      </c>
      <c r="H144" s="44">
        <v>26.2</v>
      </c>
      <c r="I144" s="43">
        <v>19600</v>
      </c>
      <c r="J144" s="44">
        <v>22.8</v>
      </c>
      <c r="K144" s="45">
        <v>0.73</v>
      </c>
      <c r="L144" s="43">
        <v>3</v>
      </c>
      <c r="M144" s="40" t="str">
        <f>IF(OR(AND(AND(D144&gt;=$AE$2,D144&lt;=$AF$2),AND(J144&gt;=$AG$2,J144&lt;$AH$2)),AND(AND(D144&gt;=$AE$3,D144&lt;=$AF$3),AND(J144&gt;=$AG$3, J144&lt;$AH$3)),AND(AND(D144&gt;=$AE$4),AND(J144&gt;=$AG$4,J144&lt;$AH$4))),"Tier 1",IF(OR(AND(AND(D144&gt;=$AE$2,D144&lt;=$AF$2),AND(J144&gt;=$AH$2)),AND(AND(D144&gt;=$AE$3,D144&lt;=$AF$3),AND(J144&gt;=$AH$3)),AND(D144&gt;=$AE$4,J144&gt;=$AH$4)),"Tier 2","None"))</f>
        <v>Tier 2</v>
      </c>
    </row>
    <row r="145" spans="1:13" s="20" customFormat="1" ht="13.8" x14ac:dyDescent="0.3">
      <c r="A145" s="23" t="s">
        <v>684</v>
      </c>
      <c r="B145" s="42" t="s">
        <v>263</v>
      </c>
      <c r="C145" s="42" t="s">
        <v>685</v>
      </c>
      <c r="D145" s="43">
        <v>48</v>
      </c>
      <c r="E145" s="43" t="s">
        <v>99</v>
      </c>
      <c r="F145" s="43" t="s">
        <v>232</v>
      </c>
      <c r="G145" s="43">
        <v>18200</v>
      </c>
      <c r="H145" s="44">
        <v>27</v>
      </c>
      <c r="I145" s="43">
        <v>16300</v>
      </c>
      <c r="J145" s="44">
        <v>23.3</v>
      </c>
      <c r="K145" s="45">
        <v>0.4</v>
      </c>
      <c r="L145" s="43">
        <v>3</v>
      </c>
      <c r="M145" s="40" t="str">
        <f>IF(OR(AND(AND(D145&gt;=$AE$2,D145&lt;=$AF$2),AND(J145&gt;=$AG$2,J145&lt;$AH$2)),AND(AND(D145&gt;=$AE$3,D145&lt;=$AF$3),AND(J145&gt;=$AG$3, J145&lt;$AH$3)),AND(AND(D145&gt;=$AE$4),AND(J145&gt;=$AG$4,J145&lt;$AH$4))),"Tier 1",IF(OR(AND(AND(D145&gt;=$AE$2,D145&lt;=$AF$2),AND(J145&gt;=$AH$2)),AND(AND(D145&gt;=$AE$3,D145&lt;=$AF$3),AND(J145&gt;=$AH$3)),AND(D145&gt;=$AE$4,J145&gt;=$AH$4)),"Tier 2","None"))</f>
        <v>Tier 2</v>
      </c>
    </row>
    <row r="146" spans="1:13" s="20" customFormat="1" ht="13.8" x14ac:dyDescent="0.3">
      <c r="A146" s="22">
        <v>2235</v>
      </c>
      <c r="B146" s="53" t="s">
        <v>263</v>
      </c>
      <c r="C146" s="46" t="s">
        <v>508</v>
      </c>
      <c r="D146" s="43">
        <v>50</v>
      </c>
      <c r="E146" s="47" t="s">
        <v>99</v>
      </c>
      <c r="F146" s="47" t="s">
        <v>232</v>
      </c>
      <c r="G146" s="47">
        <v>23400</v>
      </c>
      <c r="H146" s="48">
        <v>25.3</v>
      </c>
      <c r="I146" s="47">
        <v>21600</v>
      </c>
      <c r="J146" s="48">
        <v>22.4</v>
      </c>
      <c r="K146" s="49">
        <v>0.7</v>
      </c>
      <c r="L146" s="43">
        <v>1</v>
      </c>
      <c r="M146" s="40" t="str">
        <f>IF(OR(AND(AND(D146&gt;=$AE$2,D146&lt;=$AF$2),AND(J146&gt;=$AG$2,J146&lt;$AH$2)),AND(AND(D146&gt;=$AE$3,D146&lt;=$AF$3),AND(J146&gt;=$AG$3, J146&lt;$AH$3)),AND(AND(D146&gt;=$AE$4),AND(J146&gt;=$AG$4,J146&lt;$AH$4))),"Tier 1",IF(OR(AND(AND(D146&gt;=$AE$2,D146&lt;=$AF$2),AND(J146&gt;=$AH$2)),AND(AND(D146&gt;=$AE$3,D146&lt;=$AF$3),AND(J146&gt;=$AH$3)),AND(D146&gt;=$AE$4,J146&gt;=$AH$4)),"Tier 2","None"))</f>
        <v>Tier 2</v>
      </c>
    </row>
    <row r="147" spans="1:13" s="20" customFormat="1" ht="13.8" x14ac:dyDescent="0.3">
      <c r="A147" s="22">
        <v>2031</v>
      </c>
      <c r="B147" s="53" t="s">
        <v>263</v>
      </c>
      <c r="C147" s="46" t="s">
        <v>507</v>
      </c>
      <c r="D147" s="43">
        <v>50</v>
      </c>
      <c r="E147" s="47" t="s">
        <v>99</v>
      </c>
      <c r="F147" s="47" t="s">
        <v>232</v>
      </c>
      <c r="G147" s="47">
        <v>22800</v>
      </c>
      <c r="H147" s="48">
        <v>26.6</v>
      </c>
      <c r="I147" s="47">
        <v>20900</v>
      </c>
      <c r="J147" s="48">
        <v>23</v>
      </c>
      <c r="K147" s="49">
        <v>0.69</v>
      </c>
      <c r="L147" s="43">
        <v>1</v>
      </c>
      <c r="M147" s="40" t="str">
        <f>IF(OR(AND(AND(D147&gt;=$AE$2,D147&lt;=$AF$2),AND(J147&gt;=$AG$2,J147&lt;$AH$2)),AND(AND(D147&gt;=$AE$3,D147&lt;=$AF$3),AND(J147&gt;=$AG$3, J147&lt;$AH$3)),AND(AND(D147&gt;=$AE$4),AND(J147&gt;=$AG$4,J147&lt;$AH$4))),"Tier 1",IF(OR(AND(AND(D147&gt;=$AE$2,D147&lt;=$AF$2),AND(J147&gt;=$AH$2)),AND(AND(D147&gt;=$AE$3,D147&lt;=$AF$3),AND(J147&gt;=$AH$3)),AND(D147&gt;=$AE$4,J147&gt;=$AH$4)),"Tier 2","None"))</f>
        <v>Tier 2</v>
      </c>
    </row>
    <row r="148" spans="1:13" s="20" customFormat="1" ht="13.8" x14ac:dyDescent="0.3">
      <c r="A148" s="23" t="s">
        <v>695</v>
      </c>
      <c r="B148" s="42" t="s">
        <v>263</v>
      </c>
      <c r="C148" s="42" t="s">
        <v>696</v>
      </c>
      <c r="D148" s="43">
        <v>50</v>
      </c>
      <c r="E148" s="43" t="s">
        <v>99</v>
      </c>
      <c r="F148" s="43" t="s">
        <v>232</v>
      </c>
      <c r="G148" s="43">
        <v>22500</v>
      </c>
      <c r="H148" s="44">
        <v>28.1</v>
      </c>
      <c r="I148" s="43">
        <v>20300</v>
      </c>
      <c r="J148" s="44">
        <v>23.8</v>
      </c>
      <c r="K148" s="45">
        <v>0.67</v>
      </c>
      <c r="L148" s="43">
        <v>3</v>
      </c>
      <c r="M148" s="40" t="str">
        <f>IF(OR(AND(AND(D148&gt;=$AE$2,D148&lt;=$AF$2),AND(J148&gt;=$AG$2,J148&lt;$AH$2)),AND(AND(D148&gt;=$AE$3,D148&lt;=$AF$3),AND(J148&gt;=$AG$3, J148&lt;$AH$3)),AND(AND(D148&gt;=$AE$4),AND(J148&gt;=$AG$4,J148&lt;$AH$4))),"Tier 1",IF(OR(AND(AND(D148&gt;=$AE$2,D148&lt;=$AF$2),AND(J148&gt;=$AH$2)),AND(AND(D148&gt;=$AE$3,D148&lt;=$AF$3),AND(J148&gt;=$AH$3)),AND(D148&gt;=$AE$4,J148&gt;=$AH$4)),"Tier 2","None"))</f>
        <v>Tier 2</v>
      </c>
    </row>
    <row r="149" spans="1:13" s="20" customFormat="1" ht="13.8" x14ac:dyDescent="0.3">
      <c r="A149" s="22" t="s">
        <v>486</v>
      </c>
      <c r="B149" s="53" t="s">
        <v>263</v>
      </c>
      <c r="C149" s="46">
        <v>954335</v>
      </c>
      <c r="D149" s="43">
        <v>54</v>
      </c>
      <c r="E149" s="47" t="s">
        <v>99</v>
      </c>
      <c r="F149" s="47" t="s">
        <v>232</v>
      </c>
      <c r="G149" s="47">
        <v>25200</v>
      </c>
      <c r="H149" s="48">
        <v>24.5</v>
      </c>
      <c r="I149" s="47">
        <v>23200</v>
      </c>
      <c r="J149" s="48">
        <v>21.8</v>
      </c>
      <c r="K149" s="49">
        <v>0.73</v>
      </c>
      <c r="L149" s="43">
        <v>1</v>
      </c>
      <c r="M149" s="40" t="str">
        <f>IF(OR(AND(AND(D149&gt;=$AE$2,D149&lt;=$AF$2),AND(J149&gt;=$AG$2,J149&lt;$AH$2)),AND(AND(D149&gt;=$AE$3,D149&lt;=$AF$3),AND(J149&gt;=$AG$3, J149&lt;$AH$3)),AND(AND(D149&gt;=$AE$4),AND(J149&gt;=$AG$4,J149&lt;$AH$4))),"Tier 1",IF(OR(AND(AND(D149&gt;=$AE$2,D149&lt;=$AF$2),AND(J149&gt;=$AH$2)),AND(AND(D149&gt;=$AE$3,D149&lt;=$AF$3),AND(J149&gt;=$AH$3)),AND(D149&gt;=$AE$4,J149&gt;=$AH$4)),"Tier 2","None"))</f>
        <v>Tier 1</v>
      </c>
    </row>
    <row r="150" spans="1:13" s="20" customFormat="1" ht="13.8" x14ac:dyDescent="0.3">
      <c r="A150" s="22" t="s">
        <v>488</v>
      </c>
      <c r="B150" s="53" t="s">
        <v>263</v>
      </c>
      <c r="C150" s="46" t="s">
        <v>489</v>
      </c>
      <c r="D150" s="43">
        <v>54</v>
      </c>
      <c r="E150" s="47" t="s">
        <v>99</v>
      </c>
      <c r="F150" s="47" t="s">
        <v>232</v>
      </c>
      <c r="G150" s="47">
        <v>28700</v>
      </c>
      <c r="H150" s="48">
        <v>24.5</v>
      </c>
      <c r="I150" s="47">
        <v>26700</v>
      </c>
      <c r="J150" s="48">
        <v>21.8</v>
      </c>
      <c r="K150" s="49">
        <v>0.75</v>
      </c>
      <c r="L150" s="43">
        <v>1</v>
      </c>
      <c r="M150" s="40" t="str">
        <f>IF(OR(AND(AND(D150&gt;=$AE$2,D150&lt;=$AF$2),AND(J150&gt;=$AG$2,J150&lt;$AH$2)),AND(AND(D150&gt;=$AE$3,D150&lt;=$AF$3),AND(J150&gt;=$AG$3, J150&lt;$AH$3)),AND(AND(D150&gt;=$AE$4),AND(J150&gt;=$AG$4,J150&lt;$AH$4))),"Tier 1",IF(OR(AND(AND(D150&gt;=$AE$2,D150&lt;=$AF$2),AND(J150&gt;=$AH$2)),AND(AND(D150&gt;=$AE$3,D150&lt;=$AF$3),AND(J150&gt;=$AH$3)),AND(D150&gt;=$AE$4,J150&gt;=$AH$4)),"Tier 2","None"))</f>
        <v>Tier 1</v>
      </c>
    </row>
    <row r="151" spans="1:13" s="20" customFormat="1" ht="13.8" x14ac:dyDescent="0.3">
      <c r="A151" s="22" t="s">
        <v>490</v>
      </c>
      <c r="B151" s="53" t="s">
        <v>263</v>
      </c>
      <c r="C151" s="46" t="s">
        <v>491</v>
      </c>
      <c r="D151" s="43">
        <v>54</v>
      </c>
      <c r="E151" s="47" t="s">
        <v>99</v>
      </c>
      <c r="F151" s="47" t="s">
        <v>232</v>
      </c>
      <c r="G151" s="47">
        <v>28100</v>
      </c>
      <c r="H151" s="48">
        <v>23.9</v>
      </c>
      <c r="I151" s="47">
        <v>26600</v>
      </c>
      <c r="J151" s="48">
        <v>21.8</v>
      </c>
      <c r="K151" s="49">
        <v>0.8</v>
      </c>
      <c r="L151" s="43">
        <v>1</v>
      </c>
      <c r="M151" s="40" t="str">
        <f>IF(OR(AND(AND(D151&gt;=$AE$2,D151&lt;=$AF$2),AND(J151&gt;=$AG$2,J151&lt;$AH$2)),AND(AND(D151&gt;=$AE$3,D151&lt;=$AF$3),AND(J151&gt;=$AG$3, J151&lt;$AH$3)),AND(AND(D151&gt;=$AE$4),AND(J151&gt;=$AG$4,J151&lt;$AH$4))),"Tier 1",IF(OR(AND(AND(D151&gt;=$AE$2,D151&lt;=$AF$2),AND(J151&gt;=$AH$2)),AND(AND(D151&gt;=$AE$3,D151&lt;=$AF$3),AND(J151&gt;=$AH$3)),AND(D151&gt;=$AE$4,J151&gt;=$AH$4)),"Tier 2","None"))</f>
        <v>Tier 1</v>
      </c>
    </row>
    <row r="152" spans="1:13" s="20" customFormat="1" ht="13.8" x14ac:dyDescent="0.3">
      <c r="A152" s="22" t="s">
        <v>482</v>
      </c>
      <c r="B152" s="53" t="s">
        <v>263</v>
      </c>
      <c r="C152" s="46">
        <v>954200</v>
      </c>
      <c r="D152" s="43">
        <v>54</v>
      </c>
      <c r="E152" s="47" t="s">
        <v>99</v>
      </c>
      <c r="F152" s="47" t="s">
        <v>232</v>
      </c>
      <c r="G152" s="47">
        <v>28900</v>
      </c>
      <c r="H152" s="48">
        <v>24.6</v>
      </c>
      <c r="I152" s="47">
        <v>27000</v>
      </c>
      <c r="J152" s="48">
        <v>21.9</v>
      </c>
      <c r="K152" s="49">
        <v>0.76</v>
      </c>
      <c r="L152" s="43">
        <v>1</v>
      </c>
      <c r="M152" s="40" t="str">
        <f>IF(OR(AND(AND(D152&gt;=$AE$2,D152&lt;=$AF$2),AND(J152&gt;=$AG$2,J152&lt;$AH$2)),AND(AND(D152&gt;=$AE$3,D152&lt;=$AF$3),AND(J152&gt;=$AG$3, J152&lt;$AH$3)),AND(AND(D152&gt;=$AE$4),AND(J152&gt;=$AG$4,J152&lt;$AH$4))),"Tier 1",IF(OR(AND(AND(D152&gt;=$AE$2,D152&lt;=$AF$2),AND(J152&gt;=$AH$2)),AND(AND(D152&gt;=$AE$3,D152&lt;=$AF$3),AND(J152&gt;=$AH$3)),AND(D152&gt;=$AE$4,J152&gt;=$AH$4)),"Tier 2","None"))</f>
        <v>Tier 1</v>
      </c>
    </row>
    <row r="153" spans="1:13" s="20" customFormat="1" ht="13.8" x14ac:dyDescent="0.3">
      <c r="A153" s="22" t="s">
        <v>496</v>
      </c>
      <c r="B153" s="53" t="s">
        <v>263</v>
      </c>
      <c r="C153" s="46">
        <v>954725</v>
      </c>
      <c r="D153" s="43">
        <v>54</v>
      </c>
      <c r="E153" s="47" t="s">
        <v>99</v>
      </c>
      <c r="F153" s="47" t="s">
        <v>232</v>
      </c>
      <c r="G153" s="47">
        <v>29300</v>
      </c>
      <c r="H153" s="48">
        <v>24.8</v>
      </c>
      <c r="I153" s="47">
        <v>27300</v>
      </c>
      <c r="J153" s="48">
        <v>22.1</v>
      </c>
      <c r="K153" s="49">
        <v>0.76</v>
      </c>
      <c r="L153" s="43">
        <v>1</v>
      </c>
      <c r="M153" s="40" t="str">
        <f>IF(OR(AND(AND(D153&gt;=$AE$2,D153&lt;=$AF$2),AND(J153&gt;=$AG$2,J153&lt;$AH$2)),AND(AND(D153&gt;=$AE$3,D153&lt;=$AF$3),AND(J153&gt;=$AG$3, J153&lt;$AH$3)),AND(AND(D153&gt;=$AE$4),AND(J153&gt;=$AG$4,J153&lt;$AH$4))),"Tier 1",IF(OR(AND(AND(D153&gt;=$AE$2,D153&lt;=$AF$2),AND(J153&gt;=$AH$2)),AND(AND(D153&gt;=$AE$3,D153&lt;=$AF$3),AND(J153&gt;=$AH$3)),AND(D153&gt;=$AE$4,J153&gt;=$AH$4)),"Tier 2","None"))</f>
        <v>Tier 1</v>
      </c>
    </row>
    <row r="154" spans="1:13" s="20" customFormat="1" ht="13.8" x14ac:dyDescent="0.3">
      <c r="A154" s="22" t="s">
        <v>483</v>
      </c>
      <c r="B154" s="53" t="s">
        <v>263</v>
      </c>
      <c r="C154" s="46">
        <v>954205</v>
      </c>
      <c r="D154" s="43">
        <v>54</v>
      </c>
      <c r="E154" s="47" t="s">
        <v>99</v>
      </c>
      <c r="F154" s="47" t="s">
        <v>232</v>
      </c>
      <c r="G154" s="47">
        <v>28500</v>
      </c>
      <c r="H154" s="48">
        <v>24.3</v>
      </c>
      <c r="I154" s="47">
        <v>27100</v>
      </c>
      <c r="J154" s="48">
        <v>22.3</v>
      </c>
      <c r="K154" s="49">
        <v>0.79</v>
      </c>
      <c r="L154" s="43">
        <v>1</v>
      </c>
      <c r="M154" s="40" t="str">
        <f>IF(OR(AND(AND(D154&gt;=$AE$2,D154&lt;=$AF$2),AND(J154&gt;=$AG$2,J154&lt;$AH$2)),AND(AND(D154&gt;=$AE$3,D154&lt;=$AF$3),AND(J154&gt;=$AG$3, J154&lt;$AH$3)),AND(AND(D154&gt;=$AE$4),AND(J154&gt;=$AG$4,J154&lt;$AH$4))),"Tier 1",IF(OR(AND(AND(D154&gt;=$AE$2,D154&lt;=$AF$2),AND(J154&gt;=$AH$2)),AND(AND(D154&gt;=$AE$3,D154&lt;=$AF$3),AND(J154&gt;=$AH$3)),AND(D154&gt;=$AE$4,J154&gt;=$AH$4)),"Tier 2","None"))</f>
        <v>Tier 1</v>
      </c>
    </row>
    <row r="155" spans="1:13" s="20" customFormat="1" ht="13.8" x14ac:dyDescent="0.3">
      <c r="A155" s="23" t="s">
        <v>701</v>
      </c>
      <c r="B155" s="42" t="s">
        <v>263</v>
      </c>
      <c r="C155" s="42" t="s">
        <v>702</v>
      </c>
      <c r="D155" s="43">
        <v>54</v>
      </c>
      <c r="E155" s="43" t="s">
        <v>99</v>
      </c>
      <c r="F155" s="43" t="s">
        <v>232</v>
      </c>
      <c r="G155" s="43">
        <v>25400</v>
      </c>
      <c r="H155" s="44">
        <v>26</v>
      </c>
      <c r="I155" s="43">
        <v>23000</v>
      </c>
      <c r="J155" s="44">
        <v>22.4</v>
      </c>
      <c r="K155" s="45">
        <v>0.66</v>
      </c>
      <c r="L155" s="43">
        <v>3</v>
      </c>
      <c r="M155" s="40" t="str">
        <f>IF(OR(AND(AND(D155&gt;=$AE$2,D155&lt;=$AF$2),AND(J155&gt;=$AG$2,J155&lt;$AH$2)),AND(AND(D155&gt;=$AE$3,D155&lt;=$AF$3),AND(J155&gt;=$AG$3, J155&lt;$AH$3)),AND(AND(D155&gt;=$AE$4),AND(J155&gt;=$AG$4,J155&lt;$AH$4))),"Tier 1",IF(OR(AND(AND(D155&gt;=$AE$2,D155&lt;=$AF$2),AND(J155&gt;=$AH$2)),AND(AND(D155&gt;=$AE$3,D155&lt;=$AF$3),AND(J155&gt;=$AH$3)),AND(D155&gt;=$AE$4,J155&gt;=$AH$4)),"Tier 2","None"))</f>
        <v>Tier 1</v>
      </c>
    </row>
    <row r="156" spans="1:13" s="20" customFormat="1" ht="13.8" x14ac:dyDescent="0.3">
      <c r="A156" s="22" t="s">
        <v>503</v>
      </c>
      <c r="B156" s="53" t="s">
        <v>263</v>
      </c>
      <c r="C156" s="46" t="s">
        <v>504</v>
      </c>
      <c r="D156" s="43">
        <v>54</v>
      </c>
      <c r="E156" s="47" t="s">
        <v>99</v>
      </c>
      <c r="F156" s="47" t="s">
        <v>232</v>
      </c>
      <c r="G156" s="47">
        <v>26500</v>
      </c>
      <c r="H156" s="48">
        <v>26</v>
      </c>
      <c r="I156" s="47">
        <v>24200</v>
      </c>
      <c r="J156" s="48">
        <v>22.7</v>
      </c>
      <c r="K156" s="49">
        <v>0.7</v>
      </c>
      <c r="L156" s="43">
        <v>1</v>
      </c>
      <c r="M156" s="40" t="str">
        <f>IF(OR(AND(AND(D156&gt;=$AE$2,D156&lt;=$AF$2),AND(J156&gt;=$AG$2,J156&lt;$AH$2)),AND(AND(D156&gt;=$AE$3,D156&lt;=$AF$3),AND(J156&gt;=$AG$3, J156&lt;$AH$3)),AND(AND(D156&gt;=$AE$4),AND(J156&gt;=$AG$4,J156&lt;$AH$4))),"Tier 1",IF(OR(AND(AND(D156&gt;=$AE$2,D156&lt;=$AF$2),AND(J156&gt;=$AH$2)),AND(AND(D156&gt;=$AE$3,D156&lt;=$AF$3),AND(J156&gt;=$AH$3)),AND(D156&gt;=$AE$4,J156&gt;=$AH$4)),"Tier 2","None"))</f>
        <v>Tier 1</v>
      </c>
    </row>
    <row r="157" spans="1:13" s="20" customFormat="1" ht="13.8" x14ac:dyDescent="0.3">
      <c r="A157" s="22" t="s">
        <v>485</v>
      </c>
      <c r="B157" s="53" t="s">
        <v>263</v>
      </c>
      <c r="C157" s="46">
        <v>954330</v>
      </c>
      <c r="D157" s="43">
        <v>54</v>
      </c>
      <c r="E157" s="47" t="s">
        <v>99</v>
      </c>
      <c r="F157" s="47" t="s">
        <v>232</v>
      </c>
      <c r="G157" s="47">
        <v>23700</v>
      </c>
      <c r="H157" s="48">
        <v>26</v>
      </c>
      <c r="I157" s="47">
        <v>21500</v>
      </c>
      <c r="J157" s="48">
        <v>22.9</v>
      </c>
      <c r="K157" s="49">
        <v>0.63</v>
      </c>
      <c r="L157" s="43">
        <v>1</v>
      </c>
      <c r="M157" s="40" t="str">
        <f>IF(OR(AND(AND(D157&gt;=$AE$2,D157&lt;=$AF$2),AND(J157&gt;=$AG$2,J157&lt;$AH$2)),AND(AND(D157&gt;=$AE$3,D157&lt;=$AF$3),AND(J157&gt;=$AG$3, J157&lt;$AH$3)),AND(AND(D157&gt;=$AE$4),AND(J157&gt;=$AG$4,J157&lt;$AH$4))),"Tier 1",IF(OR(AND(AND(D157&gt;=$AE$2,D157&lt;=$AF$2),AND(J157&gt;=$AH$2)),AND(AND(D157&gt;=$AE$3,D157&lt;=$AF$3),AND(J157&gt;=$AH$3)),AND(D157&gt;=$AE$4,J157&gt;=$AH$4)),"Tier 2","None"))</f>
        <v>Tier 2</v>
      </c>
    </row>
    <row r="158" spans="1:13" s="20" customFormat="1" ht="13.8" x14ac:dyDescent="0.3">
      <c r="A158" s="24"/>
      <c r="B158" s="50" t="s">
        <v>70</v>
      </c>
      <c r="C158" s="50" t="s">
        <v>883</v>
      </c>
      <c r="D158" s="43">
        <v>36</v>
      </c>
      <c r="E158" s="43"/>
      <c r="F158" s="43"/>
      <c r="G158" s="43">
        <v>11040</v>
      </c>
      <c r="H158" s="44">
        <v>19.7</v>
      </c>
      <c r="I158" s="43">
        <v>10330</v>
      </c>
      <c r="J158" s="44">
        <v>17.5</v>
      </c>
      <c r="K158" s="45">
        <v>0.78</v>
      </c>
      <c r="L158" s="43">
        <v>3</v>
      </c>
      <c r="M158" s="40" t="str">
        <f>IF(OR(AND(AND(D158&gt;=$AE$2,D158&lt;=$AF$2),AND(J158&gt;=$AG$2,J158&lt;$AH$2)),AND(AND(D158&gt;=$AE$3,D158&lt;=$AF$3),AND(J158&gt;=$AG$3, J158&lt;$AH$3)),AND(AND(D158&gt;=$AE$4),AND(J158&gt;=$AG$4,J158&lt;$AH$4))),"Tier 1",IF(OR(AND(AND(D158&gt;=$AE$2,D158&lt;=$AF$2),AND(J158&gt;=$AH$2)),AND(AND(D158&gt;=$AE$3,D158&lt;=$AF$3),AND(J158&gt;=$AH$3)),AND(D158&gt;=$AE$4,J158&gt;=$AH$4)),"Tier 2","None"))</f>
        <v>Tier 1</v>
      </c>
    </row>
    <row r="159" spans="1:13" s="20" customFormat="1" ht="13.8" x14ac:dyDescent="0.3">
      <c r="A159" s="24">
        <v>16091</v>
      </c>
      <c r="B159" s="50" t="s">
        <v>70</v>
      </c>
      <c r="C159" s="50" t="s">
        <v>525</v>
      </c>
      <c r="D159" s="43">
        <v>36</v>
      </c>
      <c r="E159" s="43" t="s">
        <v>99</v>
      </c>
      <c r="F159" s="43"/>
      <c r="G159" s="43">
        <v>11650</v>
      </c>
      <c r="H159" s="44">
        <v>20.6</v>
      </c>
      <c r="I159" s="43">
        <v>10880</v>
      </c>
      <c r="J159" s="44">
        <v>18.2</v>
      </c>
      <c r="K159" s="45">
        <v>0.79</v>
      </c>
      <c r="L159" s="43">
        <v>3</v>
      </c>
      <c r="M159" s="40" t="str">
        <f>IF(OR(AND(AND(D159&gt;=$AE$2,D159&lt;=$AF$2),AND(J159&gt;=$AG$2,J159&lt;$AH$2)),AND(AND(D159&gt;=$AE$3,D159&lt;=$AF$3),AND(J159&gt;=$AG$3, J159&lt;$AH$3)),AND(AND(D159&gt;=$AE$4),AND(J159&gt;=$AG$4,J159&lt;$AH$4))),"Tier 1",IF(OR(AND(AND(D159&gt;=$AE$2,D159&lt;=$AF$2),AND(J159&gt;=$AH$2)),AND(AND(D159&gt;=$AE$3,D159&lt;=$AF$3),AND(J159&gt;=$AH$3)),AND(D159&gt;=$AE$4,J159&gt;=$AH$4)),"Tier 2","None"))</f>
        <v>Tier 2</v>
      </c>
    </row>
    <row r="160" spans="1:13" s="20" customFormat="1" ht="13.8" x14ac:dyDescent="0.3">
      <c r="A160" s="24"/>
      <c r="B160" s="50" t="s">
        <v>70</v>
      </c>
      <c r="C160" s="50" t="s">
        <v>840</v>
      </c>
      <c r="D160" s="43">
        <v>50</v>
      </c>
      <c r="E160" s="43"/>
      <c r="F160" s="43"/>
      <c r="G160" s="43">
        <v>23850</v>
      </c>
      <c r="H160" s="44">
        <v>22.8</v>
      </c>
      <c r="I160" s="43">
        <v>21950</v>
      </c>
      <c r="J160" s="44">
        <v>20.6</v>
      </c>
      <c r="K160" s="45">
        <v>0.74</v>
      </c>
      <c r="L160" s="43">
        <v>3</v>
      </c>
      <c r="M160" s="40" t="str">
        <f>IF(OR(AND(AND(D160&gt;=$AE$2,D160&lt;=$AF$2),AND(J160&gt;=$AG$2,J160&lt;$AH$2)),AND(AND(D160&gt;=$AE$3,D160&lt;=$AF$3),AND(J160&gt;=$AG$3, J160&lt;$AH$3)),AND(AND(D160&gt;=$AE$4),AND(J160&gt;=$AG$4,J160&lt;$AH$4))),"Tier 1",IF(OR(AND(AND(D160&gt;=$AE$2,D160&lt;=$AF$2),AND(J160&gt;=$AH$2)),AND(AND(D160&gt;=$AE$3,D160&lt;=$AF$3),AND(J160&gt;=$AH$3)),AND(D160&gt;=$AE$4,J160&gt;=$AH$4)),"Tier 2","None"))</f>
        <v>Tier 2</v>
      </c>
    </row>
    <row r="161" spans="1:13" s="20" customFormat="1" ht="13.8" x14ac:dyDescent="0.3">
      <c r="A161" s="24" t="s">
        <v>707</v>
      </c>
      <c r="B161" s="50" t="s">
        <v>70</v>
      </c>
      <c r="C161" s="50" t="s">
        <v>842</v>
      </c>
      <c r="D161" s="43">
        <v>72</v>
      </c>
      <c r="E161" s="43"/>
      <c r="F161" s="43"/>
      <c r="G161" s="43">
        <v>40976</v>
      </c>
      <c r="H161" s="44">
        <v>24.8</v>
      </c>
      <c r="I161" s="43">
        <v>38471</v>
      </c>
      <c r="J161" s="44">
        <v>22.1</v>
      </c>
      <c r="K161" s="45">
        <v>0.63</v>
      </c>
      <c r="L161" s="43">
        <v>3</v>
      </c>
      <c r="M161" s="40" t="str">
        <f>IF(OR(AND(AND(D161&gt;=$AE$2,D161&lt;=$AF$2),AND(J161&gt;=$AG$2,J161&lt;$AH$2)),AND(AND(D161&gt;=$AE$3,D161&lt;=$AF$3),AND(J161&gt;=$AG$3, J161&lt;$AH$3)),AND(AND(D161&gt;=$AE$4),AND(J161&gt;=$AG$4,J161&lt;$AH$4))),"Tier 1",IF(OR(AND(AND(D161&gt;=$AE$2,D161&lt;=$AF$2),AND(J161&gt;=$AH$2)),AND(AND(D161&gt;=$AE$3,D161&lt;=$AF$3),AND(J161&gt;=$AH$3)),AND(D161&gt;=$AE$4,J161&gt;=$AH$4)),"Tier 2","None"))</f>
        <v>Tier 1</v>
      </c>
    </row>
    <row r="162" spans="1:13" s="20" customFormat="1" ht="13.8" x14ac:dyDescent="0.3">
      <c r="A162" s="22" t="s">
        <v>294</v>
      </c>
      <c r="B162" s="42"/>
      <c r="C162" s="42"/>
      <c r="D162" s="43"/>
      <c r="E162" s="43" t="s">
        <v>99</v>
      </c>
      <c r="F162" s="43" t="s">
        <v>232</v>
      </c>
      <c r="G162" s="43">
        <v>28400</v>
      </c>
      <c r="H162" s="44">
        <v>25.1</v>
      </c>
      <c r="I162" s="43"/>
      <c r="J162" s="44"/>
      <c r="K162" s="45"/>
      <c r="L162" s="43"/>
      <c r="M162" s="40"/>
    </row>
    <row r="163" spans="1:13" s="20" customFormat="1" ht="13.8" x14ac:dyDescent="0.3">
      <c r="A163" s="22" t="s">
        <v>296</v>
      </c>
      <c r="B163" s="42"/>
      <c r="C163" s="42"/>
      <c r="D163" s="43"/>
      <c r="E163" s="43" t="s">
        <v>99</v>
      </c>
      <c r="F163" s="43" t="s">
        <v>232</v>
      </c>
      <c r="G163" s="43">
        <v>31600</v>
      </c>
      <c r="H163" s="44">
        <v>22.7</v>
      </c>
      <c r="I163" s="43"/>
      <c r="J163" s="44"/>
      <c r="K163" s="45"/>
      <c r="L163" s="43"/>
      <c r="M163" s="40"/>
    </row>
    <row r="164" spans="1:13" s="20" customFormat="1" ht="13.8" x14ac:dyDescent="0.3">
      <c r="A164" s="23" t="s">
        <v>535</v>
      </c>
      <c r="B164" s="42"/>
      <c r="C164" s="42"/>
      <c r="D164" s="43"/>
      <c r="E164" s="43" t="s">
        <v>99</v>
      </c>
      <c r="F164" s="43" t="s">
        <v>232</v>
      </c>
      <c r="G164" s="43">
        <v>32400</v>
      </c>
      <c r="H164" s="44">
        <v>24.2</v>
      </c>
      <c r="I164" s="43"/>
      <c r="J164" s="44"/>
      <c r="K164" s="45"/>
      <c r="L164" s="43"/>
      <c r="M164" s="40"/>
    </row>
    <row r="165" spans="1:13" s="20" customFormat="1" ht="13.8" x14ac:dyDescent="0.3">
      <c r="A165" s="23" t="s">
        <v>536</v>
      </c>
      <c r="B165" s="42"/>
      <c r="C165" s="42"/>
      <c r="D165" s="43"/>
      <c r="E165" s="43" t="s">
        <v>99</v>
      </c>
      <c r="F165" s="43" t="s">
        <v>232</v>
      </c>
      <c r="G165" s="43">
        <v>32700</v>
      </c>
      <c r="H165" s="44">
        <v>23.8</v>
      </c>
      <c r="I165" s="43"/>
      <c r="J165" s="44"/>
      <c r="K165" s="45"/>
      <c r="L165" s="43"/>
      <c r="M165" s="40"/>
    </row>
    <row r="166" spans="1:13" s="20" customFormat="1" ht="13.8" x14ac:dyDescent="0.3">
      <c r="A166" s="22" t="s">
        <v>310</v>
      </c>
      <c r="B166" s="42"/>
      <c r="C166" s="42"/>
      <c r="D166" s="43"/>
      <c r="E166" s="43" t="s">
        <v>99</v>
      </c>
      <c r="F166" s="43" t="s">
        <v>245</v>
      </c>
      <c r="G166" s="43">
        <v>28400</v>
      </c>
      <c r="H166" s="44">
        <v>23.5</v>
      </c>
      <c r="I166" s="43"/>
      <c r="J166" s="44"/>
      <c r="K166" s="45"/>
      <c r="L166" s="43"/>
      <c r="M166" s="40"/>
    </row>
    <row r="167" spans="1:13" s="20" customFormat="1" ht="13.8" x14ac:dyDescent="0.3">
      <c r="A167" s="22" t="s">
        <v>312</v>
      </c>
      <c r="B167" s="42"/>
      <c r="C167" s="42"/>
      <c r="D167" s="43"/>
      <c r="E167" s="43" t="s">
        <v>99</v>
      </c>
      <c r="F167" s="43" t="s">
        <v>245</v>
      </c>
      <c r="G167" s="43">
        <v>27900</v>
      </c>
      <c r="H167" s="44">
        <v>24.1</v>
      </c>
      <c r="I167" s="43"/>
      <c r="J167" s="44"/>
      <c r="K167" s="45"/>
      <c r="L167" s="43"/>
      <c r="M167" s="40"/>
    </row>
    <row r="168" spans="1:13" s="20" customFormat="1" ht="13.8" x14ac:dyDescent="0.3">
      <c r="A168" s="23" t="s">
        <v>540</v>
      </c>
      <c r="B168" s="50"/>
      <c r="C168" s="42"/>
      <c r="D168" s="43"/>
      <c r="E168" s="43" t="s">
        <v>99</v>
      </c>
      <c r="F168" s="43" t="s">
        <v>245</v>
      </c>
      <c r="G168" s="43">
        <v>29300</v>
      </c>
      <c r="H168" s="44">
        <v>23.4</v>
      </c>
      <c r="I168" s="43"/>
      <c r="J168" s="44"/>
      <c r="K168" s="45"/>
      <c r="L168" s="43"/>
      <c r="M168" s="40"/>
    </row>
    <row r="169" spans="1:13" s="20" customFormat="1" ht="13.8" x14ac:dyDescent="0.3">
      <c r="A169" s="23" t="s">
        <v>542</v>
      </c>
      <c r="B169" s="50"/>
      <c r="C169" s="42"/>
      <c r="D169" s="43"/>
      <c r="E169" s="43" t="s">
        <v>99</v>
      </c>
      <c r="F169" s="43" t="s">
        <v>245</v>
      </c>
      <c r="G169" s="43">
        <v>27800</v>
      </c>
      <c r="H169" s="44">
        <v>24.6</v>
      </c>
      <c r="I169" s="43"/>
      <c r="J169" s="44"/>
      <c r="K169" s="45"/>
      <c r="L169" s="43"/>
      <c r="M169" s="40"/>
    </row>
    <row r="170" spans="1:13" s="20" customFormat="1" ht="13.8" x14ac:dyDescent="0.3">
      <c r="A170" s="22" t="s">
        <v>298</v>
      </c>
      <c r="B170" s="42"/>
      <c r="C170" s="42"/>
      <c r="D170" s="43"/>
      <c r="E170" s="43" t="s">
        <v>99</v>
      </c>
      <c r="F170" s="43" t="s">
        <v>245</v>
      </c>
      <c r="G170" s="43">
        <v>27600</v>
      </c>
      <c r="H170" s="44">
        <v>23.9</v>
      </c>
      <c r="I170" s="43"/>
      <c r="J170" s="44"/>
      <c r="K170" s="45"/>
      <c r="L170" s="43"/>
      <c r="M170" s="40"/>
    </row>
    <row r="171" spans="1:13" s="20" customFormat="1" ht="13.8" x14ac:dyDescent="0.3">
      <c r="A171" s="22" t="s">
        <v>300</v>
      </c>
      <c r="B171" s="42"/>
      <c r="C171" s="42"/>
      <c r="D171" s="43"/>
      <c r="E171" s="43" t="s">
        <v>99</v>
      </c>
      <c r="F171" s="43" t="s">
        <v>245</v>
      </c>
      <c r="G171" s="43">
        <v>28200</v>
      </c>
      <c r="H171" s="44">
        <v>23.7</v>
      </c>
      <c r="I171" s="43"/>
      <c r="J171" s="44"/>
      <c r="K171" s="45"/>
      <c r="L171" s="43"/>
      <c r="M171" s="40"/>
    </row>
    <row r="172" spans="1:13" s="20" customFormat="1" ht="13.8" x14ac:dyDescent="0.3">
      <c r="A172" s="22" t="s">
        <v>314</v>
      </c>
      <c r="B172" s="42"/>
      <c r="C172" s="42"/>
      <c r="D172" s="43"/>
      <c r="E172" s="43" t="s">
        <v>99</v>
      </c>
      <c r="F172" s="43" t="s">
        <v>245</v>
      </c>
      <c r="G172" s="43">
        <v>27600</v>
      </c>
      <c r="H172" s="44">
        <v>24.4</v>
      </c>
      <c r="I172" s="43"/>
      <c r="J172" s="44"/>
      <c r="K172" s="45"/>
      <c r="L172" s="43"/>
      <c r="M172" s="40"/>
    </row>
    <row r="173" spans="1:13" s="20" customFormat="1" ht="13.8" x14ac:dyDescent="0.3">
      <c r="A173" s="23">
        <v>1197</v>
      </c>
      <c r="B173" s="42"/>
      <c r="C173" s="42"/>
      <c r="D173" s="43"/>
      <c r="E173" s="43" t="s">
        <v>12</v>
      </c>
      <c r="F173" s="43" t="s">
        <v>232</v>
      </c>
      <c r="G173" s="43">
        <v>19100</v>
      </c>
      <c r="H173" s="44">
        <v>24.5</v>
      </c>
      <c r="I173" s="43"/>
      <c r="J173" s="44"/>
      <c r="K173" s="45"/>
      <c r="L173" s="43"/>
      <c r="M173" s="40"/>
    </row>
    <row r="174" spans="1:13" s="20" customFormat="1" ht="13.8" x14ac:dyDescent="0.3">
      <c r="A174" s="22">
        <v>1228</v>
      </c>
      <c r="B174" s="42"/>
      <c r="C174" s="42"/>
      <c r="D174" s="43"/>
      <c r="E174" s="43" t="s">
        <v>99</v>
      </c>
      <c r="F174" s="43" t="s">
        <v>232</v>
      </c>
      <c r="G174" s="43">
        <v>24300</v>
      </c>
      <c r="H174" s="44">
        <v>25.7</v>
      </c>
      <c r="I174" s="43"/>
      <c r="J174" s="44"/>
      <c r="K174" s="45"/>
      <c r="L174" s="43"/>
      <c r="M174" s="40"/>
    </row>
    <row r="175" spans="1:13" s="20" customFormat="1" ht="13.8" x14ac:dyDescent="0.3">
      <c r="A175" s="23">
        <v>5245</v>
      </c>
      <c r="B175" s="42"/>
      <c r="C175" s="42"/>
      <c r="D175" s="43"/>
      <c r="E175" s="43" t="s">
        <v>99</v>
      </c>
      <c r="F175" s="43" t="s">
        <v>245</v>
      </c>
      <c r="G175" s="43">
        <v>26700</v>
      </c>
      <c r="H175" s="44">
        <v>24.1</v>
      </c>
      <c r="I175" s="43"/>
      <c r="J175" s="44"/>
      <c r="K175" s="45"/>
      <c r="L175" s="43"/>
      <c r="M175" s="40"/>
    </row>
    <row r="176" spans="1:13" s="20" customFormat="1" ht="13.8" x14ac:dyDescent="0.3">
      <c r="A176" s="74">
        <v>11405</v>
      </c>
      <c r="B176" s="68"/>
      <c r="C176" s="68"/>
      <c r="D176" s="69"/>
      <c r="E176" s="69" t="s">
        <v>99</v>
      </c>
      <c r="F176" s="69" t="s">
        <v>232</v>
      </c>
      <c r="G176" s="69">
        <v>25200</v>
      </c>
      <c r="H176" s="70">
        <v>23.3</v>
      </c>
      <c r="I176" s="69"/>
      <c r="J176" s="70"/>
      <c r="K176" s="71"/>
      <c r="L176" s="69"/>
      <c r="M176" s="72"/>
    </row>
    <row r="177" spans="1:13" s="20" customFormat="1" ht="13.8" x14ac:dyDescent="0.3">
      <c r="A177" s="67" t="s">
        <v>763</v>
      </c>
      <c r="B177" s="68"/>
      <c r="C177" s="68"/>
      <c r="D177" s="69"/>
      <c r="E177" s="69" t="s">
        <v>99</v>
      </c>
      <c r="F177" s="69" t="s">
        <v>245</v>
      </c>
      <c r="G177" s="69">
        <v>26600</v>
      </c>
      <c r="H177" s="70">
        <v>24.4</v>
      </c>
      <c r="I177" s="69"/>
      <c r="J177" s="70"/>
      <c r="K177" s="71"/>
      <c r="L177" s="69"/>
      <c r="M177" s="72"/>
    </row>
    <row r="178" spans="1:13" s="20" customFormat="1" ht="13.8" x14ac:dyDescent="0.3">
      <c r="A178" s="74" t="s">
        <v>764</v>
      </c>
      <c r="B178" s="68"/>
      <c r="C178" s="68"/>
      <c r="D178" s="69"/>
      <c r="E178" s="69" t="s">
        <v>99</v>
      </c>
      <c r="F178" s="69" t="s">
        <v>245</v>
      </c>
      <c r="G178" s="69">
        <v>26400</v>
      </c>
      <c r="H178" s="70">
        <v>23.7</v>
      </c>
      <c r="I178" s="69"/>
      <c r="J178" s="70"/>
      <c r="K178" s="71"/>
      <c r="L178" s="69"/>
      <c r="M178" s="72"/>
    </row>
    <row r="179" spans="1:13" s="20" customFormat="1" ht="13.8" x14ac:dyDescent="0.3">
      <c r="A179" s="67" t="s">
        <v>765</v>
      </c>
      <c r="B179" s="68"/>
      <c r="C179" s="68"/>
      <c r="D179" s="69"/>
      <c r="E179" s="69" t="s">
        <v>99</v>
      </c>
      <c r="F179" s="69" t="s">
        <v>232</v>
      </c>
      <c r="G179" s="69">
        <v>26700</v>
      </c>
      <c r="H179" s="70">
        <v>26.6</v>
      </c>
      <c r="I179" s="69"/>
      <c r="J179" s="70"/>
      <c r="K179" s="71"/>
      <c r="L179" s="69"/>
      <c r="M179" s="72"/>
    </row>
    <row r="180" spans="1:13" s="20" customFormat="1" ht="13.8" x14ac:dyDescent="0.3">
      <c r="A180" s="74" t="s">
        <v>766</v>
      </c>
      <c r="B180" s="68"/>
      <c r="C180" s="68"/>
      <c r="D180" s="69"/>
      <c r="E180" s="69" t="s">
        <v>99</v>
      </c>
      <c r="F180" s="69" t="s">
        <v>232</v>
      </c>
      <c r="G180" s="69">
        <v>29800</v>
      </c>
      <c r="H180" s="70">
        <v>23.7</v>
      </c>
      <c r="I180" s="69"/>
      <c r="J180" s="70"/>
      <c r="K180" s="71"/>
      <c r="L180" s="69"/>
      <c r="M180" s="72"/>
    </row>
    <row r="181" spans="1:13" s="20" customFormat="1" ht="13.8" x14ac:dyDescent="0.3">
      <c r="A181" s="74" t="s">
        <v>767</v>
      </c>
      <c r="B181" s="68"/>
      <c r="C181" s="68"/>
      <c r="D181" s="69"/>
      <c r="E181" s="69" t="s">
        <v>99</v>
      </c>
      <c r="F181" s="69" t="s">
        <v>232</v>
      </c>
      <c r="G181" s="69">
        <v>31900</v>
      </c>
      <c r="H181" s="70">
        <v>23.2</v>
      </c>
      <c r="I181" s="69"/>
      <c r="J181" s="70"/>
      <c r="K181" s="71"/>
      <c r="L181" s="69"/>
      <c r="M181" s="72"/>
    </row>
    <row r="182" spans="1:13" s="20" customFormat="1" ht="13.8" x14ac:dyDescent="0.3">
      <c r="A182" s="74" t="s">
        <v>768</v>
      </c>
      <c r="B182" s="68"/>
      <c r="C182" s="68"/>
      <c r="D182" s="69"/>
      <c r="E182" s="69" t="s">
        <v>99</v>
      </c>
      <c r="F182" s="69" t="s">
        <v>232</v>
      </c>
      <c r="G182" s="69">
        <v>29100</v>
      </c>
      <c r="H182" s="70">
        <v>23.3</v>
      </c>
      <c r="I182" s="69"/>
      <c r="J182" s="70"/>
      <c r="K182" s="71"/>
      <c r="L182" s="69"/>
      <c r="M182" s="72"/>
    </row>
    <row r="183" spans="1:13" s="20" customFormat="1" ht="13.8" x14ac:dyDescent="0.3">
      <c r="A183" s="74" t="s">
        <v>769</v>
      </c>
      <c r="B183" s="68"/>
      <c r="C183" s="68"/>
      <c r="D183" s="69"/>
      <c r="E183" s="69" t="s">
        <v>99</v>
      </c>
      <c r="F183" s="69" t="s">
        <v>232</v>
      </c>
      <c r="G183" s="69">
        <v>27900</v>
      </c>
      <c r="H183" s="70">
        <v>24.5</v>
      </c>
      <c r="I183" s="69"/>
      <c r="J183" s="70"/>
      <c r="K183" s="71"/>
      <c r="L183" s="69"/>
      <c r="M183" s="72"/>
    </row>
    <row r="184" spans="1:13" s="20" customFormat="1" ht="13.8" x14ac:dyDescent="0.3">
      <c r="A184" s="74" t="s">
        <v>770</v>
      </c>
      <c r="B184" s="68"/>
      <c r="C184" s="68"/>
      <c r="D184" s="69"/>
      <c r="E184" s="69" t="s">
        <v>99</v>
      </c>
      <c r="F184" s="69" t="s">
        <v>232</v>
      </c>
      <c r="G184" s="69">
        <v>29100</v>
      </c>
      <c r="H184" s="70">
        <v>22.6</v>
      </c>
      <c r="I184" s="69"/>
      <c r="J184" s="70"/>
      <c r="K184" s="71"/>
      <c r="L184" s="69"/>
      <c r="M184" s="72"/>
    </row>
    <row r="185" spans="1:13" s="20" customFormat="1" ht="13.8" x14ac:dyDescent="0.3">
      <c r="A185" s="74" t="s">
        <v>771</v>
      </c>
      <c r="B185" s="68"/>
      <c r="C185" s="68"/>
      <c r="D185" s="69"/>
      <c r="E185" s="69" t="s">
        <v>99</v>
      </c>
      <c r="F185" s="69" t="s">
        <v>245</v>
      </c>
      <c r="G185" s="69">
        <v>29700</v>
      </c>
      <c r="H185" s="70">
        <v>23.6</v>
      </c>
      <c r="I185" s="69"/>
      <c r="J185" s="70"/>
      <c r="K185" s="71"/>
      <c r="L185" s="69"/>
      <c r="M185" s="72"/>
    </row>
    <row r="186" spans="1:13" s="20" customFormat="1" ht="13.8" x14ac:dyDescent="0.3">
      <c r="A186" s="74" t="s">
        <v>772</v>
      </c>
      <c r="B186" s="68"/>
      <c r="C186" s="68"/>
      <c r="D186" s="69"/>
      <c r="E186" s="69" t="s">
        <v>99</v>
      </c>
      <c r="F186" s="69" t="s">
        <v>245</v>
      </c>
      <c r="G186" s="69">
        <v>27600</v>
      </c>
      <c r="H186" s="70">
        <v>24.4</v>
      </c>
      <c r="I186" s="69"/>
      <c r="J186" s="70"/>
      <c r="K186" s="71"/>
      <c r="L186" s="69"/>
      <c r="M186" s="72"/>
    </row>
    <row r="187" spans="1:13" s="20" customFormat="1" ht="13.8" x14ac:dyDescent="0.3">
      <c r="A187" s="74" t="s">
        <v>773</v>
      </c>
      <c r="B187" s="68"/>
      <c r="C187" s="68"/>
      <c r="D187" s="69"/>
      <c r="E187" s="69" t="s">
        <v>99</v>
      </c>
      <c r="F187" s="69" t="s">
        <v>245</v>
      </c>
      <c r="G187" s="69">
        <v>32200</v>
      </c>
      <c r="H187" s="70">
        <v>23.3</v>
      </c>
      <c r="I187" s="69"/>
      <c r="J187" s="70"/>
      <c r="K187" s="71"/>
      <c r="L187" s="69"/>
      <c r="M187" s="72"/>
    </row>
    <row r="188" spans="1:13" s="20" customFormat="1" ht="13.8" x14ac:dyDescent="0.3">
      <c r="A188" s="74" t="s">
        <v>775</v>
      </c>
      <c r="B188" s="68"/>
      <c r="C188" s="68"/>
      <c r="D188" s="69"/>
      <c r="E188" s="69" t="s">
        <v>99</v>
      </c>
      <c r="F188" s="69" t="s">
        <v>245</v>
      </c>
      <c r="G188" s="69">
        <v>25900</v>
      </c>
      <c r="H188" s="70">
        <v>25.8</v>
      </c>
      <c r="I188" s="69"/>
      <c r="J188" s="70"/>
      <c r="K188" s="71"/>
      <c r="L188" s="69"/>
      <c r="M188" s="72"/>
    </row>
    <row r="189" spans="1:13" s="20" customFormat="1" ht="13.8" x14ac:dyDescent="0.3">
      <c r="A189" s="74" t="s">
        <v>776</v>
      </c>
      <c r="B189" s="68"/>
      <c r="C189" s="68"/>
      <c r="D189" s="69"/>
      <c r="E189" s="69" t="s">
        <v>99</v>
      </c>
      <c r="F189" s="69" t="s">
        <v>245</v>
      </c>
      <c r="G189" s="69">
        <v>28000</v>
      </c>
      <c r="H189" s="70">
        <v>25.1</v>
      </c>
      <c r="I189" s="69"/>
      <c r="J189" s="70"/>
      <c r="K189" s="71"/>
      <c r="L189" s="69"/>
      <c r="M189" s="72"/>
    </row>
    <row r="190" spans="1:13" s="20" customFormat="1" ht="13.8" x14ac:dyDescent="0.3">
      <c r="A190" s="74" t="s">
        <v>777</v>
      </c>
      <c r="B190" s="68"/>
      <c r="C190" s="68"/>
      <c r="D190" s="69"/>
      <c r="E190" s="69" t="s">
        <v>99</v>
      </c>
      <c r="F190" s="69" t="s">
        <v>245</v>
      </c>
      <c r="G190" s="69">
        <v>29700</v>
      </c>
      <c r="H190" s="70">
        <v>23.2</v>
      </c>
      <c r="I190" s="69"/>
      <c r="J190" s="70"/>
      <c r="K190" s="71"/>
      <c r="L190" s="69"/>
      <c r="M190" s="72"/>
    </row>
    <row r="191" spans="1:13" s="20" customFormat="1" ht="13.8" x14ac:dyDescent="0.3">
      <c r="A191" s="74" t="s">
        <v>778</v>
      </c>
      <c r="B191" s="68"/>
      <c r="C191" s="68"/>
      <c r="D191" s="69"/>
      <c r="E191" s="69" t="s">
        <v>99</v>
      </c>
      <c r="F191" s="69" t="s">
        <v>232</v>
      </c>
      <c r="G191" s="69">
        <v>27400</v>
      </c>
      <c r="H191" s="70">
        <v>23</v>
      </c>
      <c r="I191" s="69"/>
      <c r="J191" s="70"/>
      <c r="K191" s="71"/>
      <c r="L191" s="69"/>
      <c r="M191" s="72"/>
    </row>
    <row r="192" spans="1:13" s="20" customFormat="1" ht="13.8" x14ac:dyDescent="0.3">
      <c r="A192" s="74" t="s">
        <v>553</v>
      </c>
      <c r="B192" s="68"/>
      <c r="C192" s="68"/>
      <c r="D192" s="69"/>
      <c r="E192" s="69" t="s">
        <v>99</v>
      </c>
      <c r="F192" s="69" t="s">
        <v>245</v>
      </c>
      <c r="G192" s="69">
        <v>28600</v>
      </c>
      <c r="H192" s="70">
        <v>24.1</v>
      </c>
      <c r="I192" s="69"/>
      <c r="J192" s="70"/>
      <c r="K192" s="71"/>
      <c r="L192" s="69"/>
      <c r="M192" s="72"/>
    </row>
    <row r="193" spans="1:13" s="20" customFormat="1" ht="13.8" x14ac:dyDescent="0.3">
      <c r="A193" s="74" t="s">
        <v>331</v>
      </c>
      <c r="B193" s="68"/>
      <c r="C193" s="68"/>
      <c r="D193" s="69"/>
      <c r="E193" s="69" t="s">
        <v>99</v>
      </c>
      <c r="F193" s="69" t="s">
        <v>245</v>
      </c>
      <c r="G193" s="69">
        <v>30400</v>
      </c>
      <c r="H193" s="70">
        <v>23.9</v>
      </c>
      <c r="I193" s="69"/>
      <c r="J193" s="70"/>
      <c r="K193" s="71"/>
      <c r="L193" s="69"/>
      <c r="M193" s="72"/>
    </row>
    <row r="194" spans="1:13" s="20" customFormat="1" ht="13.8" x14ac:dyDescent="0.3">
      <c r="A194" s="74" t="s">
        <v>556</v>
      </c>
      <c r="B194" s="68"/>
      <c r="C194" s="68"/>
      <c r="D194" s="69"/>
      <c r="E194" s="69" t="s">
        <v>99</v>
      </c>
      <c r="F194" s="69" t="s">
        <v>245</v>
      </c>
      <c r="G194" s="69">
        <v>32100</v>
      </c>
      <c r="H194" s="70">
        <v>23.2</v>
      </c>
      <c r="I194" s="69"/>
      <c r="J194" s="70"/>
      <c r="K194" s="71"/>
      <c r="L194" s="69"/>
      <c r="M194" s="72"/>
    </row>
    <row r="195" spans="1:13" s="20" customFormat="1" ht="13.8" x14ac:dyDescent="0.3">
      <c r="A195" s="74" t="s">
        <v>779</v>
      </c>
      <c r="B195" s="68"/>
      <c r="C195" s="68"/>
      <c r="D195" s="69"/>
      <c r="E195" s="69" t="s">
        <v>99</v>
      </c>
      <c r="F195" s="69" t="s">
        <v>232</v>
      </c>
      <c r="G195" s="69">
        <v>21300</v>
      </c>
      <c r="H195" s="70">
        <v>25.9</v>
      </c>
      <c r="I195" s="69"/>
      <c r="J195" s="70"/>
      <c r="K195" s="71"/>
      <c r="L195" s="69"/>
      <c r="M195" s="72"/>
    </row>
    <row r="196" spans="1:13" s="20" customFormat="1" ht="13.8" x14ac:dyDescent="0.3">
      <c r="A196" s="74" t="s">
        <v>780</v>
      </c>
      <c r="B196" s="68"/>
      <c r="C196" s="68"/>
      <c r="D196" s="69"/>
      <c r="E196" s="69" t="s">
        <v>99</v>
      </c>
      <c r="F196" s="69" t="s">
        <v>232</v>
      </c>
      <c r="G196" s="69">
        <v>24400</v>
      </c>
      <c r="H196" s="70">
        <v>23.6</v>
      </c>
      <c r="I196" s="69"/>
      <c r="J196" s="70"/>
      <c r="K196" s="71"/>
      <c r="L196" s="69"/>
      <c r="M196" s="72"/>
    </row>
    <row r="197" spans="1:13" s="20" customFormat="1" ht="13.8" x14ac:dyDescent="0.3">
      <c r="A197" s="74" t="s">
        <v>781</v>
      </c>
      <c r="B197" s="68"/>
      <c r="C197" s="68"/>
      <c r="D197" s="69"/>
      <c r="E197" s="69" t="s">
        <v>99</v>
      </c>
      <c r="F197" s="69" t="s">
        <v>245</v>
      </c>
      <c r="G197" s="69">
        <v>26400</v>
      </c>
      <c r="H197" s="70">
        <v>23.7</v>
      </c>
      <c r="I197" s="69"/>
      <c r="J197" s="70"/>
      <c r="K197" s="71"/>
      <c r="L197" s="69"/>
      <c r="M197" s="72"/>
    </row>
    <row r="198" spans="1:13" s="20" customFormat="1" ht="13.8" x14ac:dyDescent="0.3">
      <c r="A198" s="22" t="s">
        <v>377</v>
      </c>
      <c r="B198" s="42"/>
      <c r="C198" s="42"/>
      <c r="D198" s="43"/>
      <c r="E198" s="43" t="s">
        <v>99</v>
      </c>
      <c r="F198" s="43" t="s">
        <v>245</v>
      </c>
      <c r="G198" s="43">
        <v>32400</v>
      </c>
      <c r="H198" s="44">
        <v>23.1</v>
      </c>
      <c r="I198" s="43"/>
      <c r="J198" s="44"/>
      <c r="K198" s="45"/>
      <c r="L198" s="43"/>
      <c r="M198" s="40"/>
    </row>
    <row r="199" spans="1:13" s="20" customFormat="1" ht="13.8" x14ac:dyDescent="0.3">
      <c r="A199" s="23" t="s">
        <v>567</v>
      </c>
      <c r="B199" s="42"/>
      <c r="C199" s="42"/>
      <c r="D199" s="43"/>
      <c r="E199" s="43" t="s">
        <v>99</v>
      </c>
      <c r="F199" s="43" t="s">
        <v>245</v>
      </c>
      <c r="G199" s="43">
        <v>31900</v>
      </c>
      <c r="H199" s="44">
        <v>23.6</v>
      </c>
      <c r="I199" s="43"/>
      <c r="J199" s="44"/>
      <c r="K199" s="45"/>
      <c r="L199" s="43"/>
      <c r="M199" s="40"/>
    </row>
    <row r="200" spans="1:13" s="20" customFormat="1" ht="13.8" x14ac:dyDescent="0.3">
      <c r="A200" s="22" t="s">
        <v>383</v>
      </c>
      <c r="B200" s="42"/>
      <c r="C200" s="42"/>
      <c r="D200" s="43"/>
      <c r="E200" s="43" t="s">
        <v>99</v>
      </c>
      <c r="F200" s="43" t="s">
        <v>245</v>
      </c>
      <c r="G200" s="43">
        <v>28300</v>
      </c>
      <c r="H200" s="44">
        <v>24.7</v>
      </c>
      <c r="I200" s="43"/>
      <c r="J200" s="44"/>
      <c r="K200" s="45"/>
      <c r="L200" s="43"/>
      <c r="M200" s="40"/>
    </row>
    <row r="201" spans="1:13" s="20" customFormat="1" ht="13.8" x14ac:dyDescent="0.3">
      <c r="A201" s="22" t="s">
        <v>385</v>
      </c>
      <c r="B201" s="42"/>
      <c r="C201" s="42"/>
      <c r="D201" s="43"/>
      <c r="E201" s="43" t="s">
        <v>99</v>
      </c>
      <c r="F201" s="43" t="s">
        <v>245</v>
      </c>
      <c r="G201" s="43">
        <v>27900</v>
      </c>
      <c r="H201" s="44">
        <v>23.8</v>
      </c>
      <c r="I201" s="43"/>
      <c r="J201" s="44"/>
      <c r="K201" s="45"/>
      <c r="L201" s="43"/>
      <c r="M201" s="40"/>
    </row>
    <row r="202" spans="1:13" s="20" customFormat="1" ht="13.8" x14ac:dyDescent="0.3">
      <c r="A202" s="22" t="s">
        <v>400</v>
      </c>
      <c r="B202" s="42"/>
      <c r="C202" s="42"/>
      <c r="D202" s="43"/>
      <c r="E202" s="43" t="s">
        <v>99</v>
      </c>
      <c r="F202" s="43" t="s">
        <v>232</v>
      </c>
      <c r="G202" s="43">
        <v>24307</v>
      </c>
      <c r="H202" s="44">
        <v>24.4</v>
      </c>
      <c r="I202" s="43"/>
      <c r="J202" s="44"/>
      <c r="K202" s="45"/>
      <c r="L202" s="43"/>
      <c r="M202" s="40"/>
    </row>
    <row r="203" spans="1:13" s="20" customFormat="1" ht="13.8" x14ac:dyDescent="0.3">
      <c r="A203" s="23" t="s">
        <v>743</v>
      </c>
      <c r="B203" s="42"/>
      <c r="C203" s="86"/>
      <c r="D203" s="88"/>
      <c r="E203" s="43" t="s">
        <v>99</v>
      </c>
      <c r="F203" s="43" t="s">
        <v>229</v>
      </c>
      <c r="G203" s="43">
        <v>24956</v>
      </c>
      <c r="H203" s="44">
        <v>23.3</v>
      </c>
      <c r="I203" s="89"/>
      <c r="J203" s="90"/>
      <c r="K203" s="45"/>
      <c r="L203" s="43"/>
      <c r="M203" s="40"/>
    </row>
    <row r="204" spans="1:13" s="20" customFormat="1" ht="13.8" x14ac:dyDescent="0.3">
      <c r="A204" s="23" t="s">
        <v>744</v>
      </c>
      <c r="B204" s="42"/>
      <c r="C204" s="87"/>
      <c r="D204" s="88"/>
      <c r="E204" s="43" t="s">
        <v>99</v>
      </c>
      <c r="F204" s="43" t="s">
        <v>245</v>
      </c>
      <c r="G204" s="43">
        <v>27260</v>
      </c>
      <c r="H204" s="44">
        <v>23.8</v>
      </c>
      <c r="I204" s="89"/>
      <c r="J204" s="90"/>
      <c r="K204" s="45"/>
      <c r="L204" s="43"/>
      <c r="M204" s="40"/>
    </row>
    <row r="205" spans="1:13" s="20" customFormat="1" ht="13.8" x14ac:dyDescent="0.3">
      <c r="A205" s="23" t="s">
        <v>745</v>
      </c>
      <c r="B205" s="42"/>
      <c r="C205" s="78"/>
      <c r="D205" s="88"/>
      <c r="E205" s="43" t="s">
        <v>99</v>
      </c>
      <c r="F205" s="43" t="s">
        <v>245</v>
      </c>
      <c r="G205" s="43">
        <v>24692</v>
      </c>
      <c r="H205" s="44">
        <v>25</v>
      </c>
      <c r="I205" s="89"/>
      <c r="J205" s="90"/>
      <c r="K205" s="45"/>
      <c r="L205" s="43"/>
      <c r="M205" s="40"/>
    </row>
    <row r="206" spans="1:13" s="20" customFormat="1" ht="13.8" x14ac:dyDescent="0.3">
      <c r="A206" s="22" t="s">
        <v>404</v>
      </c>
      <c r="B206" s="42"/>
      <c r="C206" s="42"/>
      <c r="D206" s="43"/>
      <c r="E206" s="43" t="s">
        <v>99</v>
      </c>
      <c r="F206" s="43" t="s">
        <v>229</v>
      </c>
      <c r="G206" s="43">
        <v>20999</v>
      </c>
      <c r="H206" s="44">
        <v>24.5</v>
      </c>
      <c r="I206" s="43"/>
      <c r="J206" s="44"/>
      <c r="K206" s="45"/>
      <c r="L206" s="43"/>
      <c r="M206" s="40"/>
    </row>
    <row r="207" spans="1:13" s="20" customFormat="1" ht="13.8" x14ac:dyDescent="0.3">
      <c r="A207" s="22" t="s">
        <v>406</v>
      </c>
      <c r="B207" s="42"/>
      <c r="C207" s="42"/>
      <c r="D207" s="43"/>
      <c r="E207" s="43" t="s">
        <v>99</v>
      </c>
      <c r="F207" s="43" t="s">
        <v>245</v>
      </c>
      <c r="G207" s="43">
        <v>26500</v>
      </c>
      <c r="H207" s="44">
        <v>23.4</v>
      </c>
      <c r="I207" s="43"/>
      <c r="J207" s="44"/>
      <c r="K207" s="45"/>
      <c r="L207" s="43"/>
      <c r="M207" s="40"/>
    </row>
    <row r="208" spans="1:13" s="20" customFormat="1" ht="13.8" x14ac:dyDescent="0.3">
      <c r="A208" s="22" t="s">
        <v>408</v>
      </c>
      <c r="B208" s="42"/>
      <c r="C208" s="42"/>
      <c r="D208" s="43"/>
      <c r="E208" s="43" t="s">
        <v>99</v>
      </c>
      <c r="F208" s="43" t="s">
        <v>245</v>
      </c>
      <c r="G208" s="43">
        <v>23700</v>
      </c>
      <c r="H208" s="44">
        <v>24.5</v>
      </c>
      <c r="I208" s="43"/>
      <c r="J208" s="44"/>
      <c r="K208" s="45"/>
      <c r="L208" s="43"/>
      <c r="M208" s="40"/>
    </row>
    <row r="209" spans="1:13" s="20" customFormat="1" ht="13.8" x14ac:dyDescent="0.3">
      <c r="A209" s="23" t="s">
        <v>584</v>
      </c>
      <c r="B209" s="42"/>
      <c r="C209" s="42"/>
      <c r="D209" s="43"/>
      <c r="E209" s="43" t="s">
        <v>99</v>
      </c>
      <c r="F209" s="43" t="s">
        <v>245</v>
      </c>
      <c r="G209" s="43">
        <v>28400</v>
      </c>
      <c r="H209" s="44">
        <v>23.5</v>
      </c>
      <c r="I209" s="43"/>
      <c r="J209" s="44"/>
      <c r="K209" s="45"/>
      <c r="L209" s="43"/>
      <c r="M209" s="40"/>
    </row>
    <row r="210" spans="1:13" s="20" customFormat="1" ht="13.8" x14ac:dyDescent="0.3">
      <c r="A210" s="24" t="s">
        <v>586</v>
      </c>
      <c r="B210" s="42"/>
      <c r="C210" s="42"/>
      <c r="D210" s="43"/>
      <c r="E210" s="43" t="s">
        <v>99</v>
      </c>
      <c r="F210" s="43" t="s">
        <v>232</v>
      </c>
      <c r="G210" s="43">
        <v>43564</v>
      </c>
      <c r="H210" s="44">
        <v>23.9</v>
      </c>
      <c r="I210" s="43"/>
      <c r="J210" s="44"/>
      <c r="K210" s="45"/>
      <c r="L210" s="43"/>
      <c r="M210" s="40"/>
    </row>
    <row r="211" spans="1:13" s="20" customFormat="1" ht="13.8" x14ac:dyDescent="0.3">
      <c r="A211" s="23" t="s">
        <v>746</v>
      </c>
      <c r="B211" s="42"/>
      <c r="C211" s="82"/>
      <c r="D211" s="88"/>
      <c r="E211" s="43" t="s">
        <v>99</v>
      </c>
      <c r="F211" s="43" t="s">
        <v>232</v>
      </c>
      <c r="G211" s="43">
        <v>44100</v>
      </c>
      <c r="H211" s="44">
        <v>22.9</v>
      </c>
      <c r="I211" s="89"/>
      <c r="J211" s="90"/>
      <c r="K211" s="45"/>
      <c r="L211" s="43"/>
      <c r="M211" s="40"/>
    </row>
    <row r="212" spans="1:13" s="20" customFormat="1" ht="13.8" x14ac:dyDescent="0.3">
      <c r="A212" s="23" t="s">
        <v>746</v>
      </c>
      <c r="B212" s="42"/>
      <c r="C212" s="82"/>
      <c r="D212" s="88"/>
      <c r="E212" s="43" t="s">
        <v>99</v>
      </c>
      <c r="F212" s="43" t="s">
        <v>232</v>
      </c>
      <c r="G212" s="43">
        <v>44100</v>
      </c>
      <c r="H212" s="44">
        <v>22.9</v>
      </c>
      <c r="I212" s="89"/>
      <c r="J212" s="90"/>
      <c r="K212" s="45"/>
      <c r="L212" s="43"/>
      <c r="M212" s="40"/>
    </row>
    <row r="213" spans="1:13" s="20" customFormat="1" ht="13.8" x14ac:dyDescent="0.3">
      <c r="A213" s="75" t="s">
        <v>747</v>
      </c>
      <c r="B213" s="91"/>
      <c r="C213" s="91"/>
      <c r="D213" s="92"/>
      <c r="E213" s="92" t="s">
        <v>99</v>
      </c>
      <c r="F213" s="92" t="s">
        <v>232</v>
      </c>
      <c r="G213" s="92">
        <v>46743</v>
      </c>
      <c r="H213" s="51">
        <v>22.4</v>
      </c>
      <c r="I213" s="92"/>
      <c r="J213" s="51"/>
      <c r="K213" s="93"/>
      <c r="L213" s="92"/>
      <c r="M213" s="40"/>
    </row>
    <row r="214" spans="1:13" s="20" customFormat="1" ht="13.8" x14ac:dyDescent="0.3">
      <c r="A214" s="22" t="s">
        <v>415</v>
      </c>
      <c r="B214" s="42"/>
      <c r="C214" s="42"/>
      <c r="D214" s="43"/>
      <c r="E214" s="43" t="s">
        <v>99</v>
      </c>
      <c r="F214" s="43" t="s">
        <v>232</v>
      </c>
      <c r="G214" s="43">
        <v>31800</v>
      </c>
      <c r="H214" s="44">
        <v>23.3</v>
      </c>
      <c r="I214" s="43"/>
      <c r="J214" s="44"/>
      <c r="K214" s="45"/>
      <c r="L214" s="43"/>
      <c r="M214" s="40"/>
    </row>
    <row r="215" spans="1:13" s="20" customFormat="1" ht="13.8" x14ac:dyDescent="0.3">
      <c r="A215" s="22" t="s">
        <v>420</v>
      </c>
      <c r="B215" s="42"/>
      <c r="C215" s="42"/>
      <c r="D215" s="43"/>
      <c r="E215" s="43" t="s">
        <v>99</v>
      </c>
      <c r="F215" s="43" t="s">
        <v>229</v>
      </c>
      <c r="G215" s="43">
        <v>32600</v>
      </c>
      <c r="H215" s="44">
        <v>23.7</v>
      </c>
      <c r="I215" s="43"/>
      <c r="J215" s="44"/>
      <c r="K215" s="45"/>
      <c r="L215" s="43"/>
      <c r="M215" s="40"/>
    </row>
    <row r="216" spans="1:13" s="20" customFormat="1" ht="13.8" x14ac:dyDescent="0.3">
      <c r="A216" s="22" t="s">
        <v>422</v>
      </c>
      <c r="B216" s="42"/>
      <c r="C216" s="42"/>
      <c r="D216" s="43"/>
      <c r="E216" s="43" t="s">
        <v>99</v>
      </c>
      <c r="F216" s="43" t="s">
        <v>232</v>
      </c>
      <c r="G216" s="43">
        <v>33400</v>
      </c>
      <c r="H216" s="44">
        <v>24.5</v>
      </c>
      <c r="I216" s="43"/>
      <c r="J216" s="44"/>
      <c r="K216" s="45"/>
      <c r="L216" s="43"/>
      <c r="M216" s="40"/>
    </row>
    <row r="217" spans="1:13" s="20" customFormat="1" ht="13.8" x14ac:dyDescent="0.3">
      <c r="A217" s="22" t="s">
        <v>417</v>
      </c>
      <c r="B217" s="42"/>
      <c r="C217" s="42"/>
      <c r="D217" s="43"/>
      <c r="E217" s="43" t="s">
        <v>99</v>
      </c>
      <c r="F217" s="43" t="s">
        <v>232</v>
      </c>
      <c r="G217" s="43">
        <v>27700</v>
      </c>
      <c r="H217" s="44">
        <v>23.3</v>
      </c>
      <c r="I217" s="43"/>
      <c r="J217" s="44"/>
      <c r="K217" s="45"/>
      <c r="L217" s="43"/>
      <c r="M217" s="40"/>
    </row>
    <row r="218" spans="1:13" s="20" customFormat="1" ht="13.8" x14ac:dyDescent="0.3">
      <c r="A218" s="22" t="s">
        <v>419</v>
      </c>
      <c r="B218" s="42"/>
      <c r="C218" s="42"/>
      <c r="D218" s="43"/>
      <c r="E218" s="43" t="s">
        <v>99</v>
      </c>
      <c r="F218" s="43" t="s">
        <v>229</v>
      </c>
      <c r="G218" s="43">
        <v>27700</v>
      </c>
      <c r="H218" s="44">
        <v>23.4</v>
      </c>
      <c r="I218" s="43"/>
      <c r="J218" s="44"/>
      <c r="K218" s="45"/>
      <c r="L218" s="43"/>
      <c r="M218" s="40"/>
    </row>
    <row r="219" spans="1:13" s="20" customFormat="1" ht="13.8" x14ac:dyDescent="0.3">
      <c r="A219" s="23" t="s">
        <v>593</v>
      </c>
      <c r="B219" s="42"/>
      <c r="C219" s="42"/>
      <c r="D219" s="43"/>
      <c r="E219" s="43" t="s">
        <v>99</v>
      </c>
      <c r="F219" s="43" t="s">
        <v>232</v>
      </c>
      <c r="G219" s="43">
        <v>30300</v>
      </c>
      <c r="H219" s="44">
        <v>23.2</v>
      </c>
      <c r="I219" s="43"/>
      <c r="J219" s="44"/>
      <c r="K219" s="45"/>
      <c r="L219" s="43"/>
      <c r="M219" s="40"/>
    </row>
    <row r="220" spans="1:13" s="20" customFormat="1" ht="13.8" x14ac:dyDescent="0.3">
      <c r="A220" s="23" t="s">
        <v>597</v>
      </c>
      <c r="B220" s="42"/>
      <c r="C220" s="42"/>
      <c r="D220" s="43"/>
      <c r="E220" s="43" t="s">
        <v>99</v>
      </c>
      <c r="F220" s="43" t="s">
        <v>229</v>
      </c>
      <c r="G220" s="43">
        <v>27500</v>
      </c>
      <c r="H220" s="44">
        <v>22.7</v>
      </c>
      <c r="I220" s="43"/>
      <c r="J220" s="44"/>
      <c r="K220" s="45"/>
      <c r="L220" s="43"/>
      <c r="M220" s="40"/>
    </row>
    <row r="221" spans="1:13" s="20" customFormat="1" ht="13.8" x14ac:dyDescent="0.3">
      <c r="A221" s="22" t="s">
        <v>603</v>
      </c>
      <c r="B221" s="42"/>
      <c r="C221" s="42"/>
      <c r="D221" s="43"/>
      <c r="E221" s="43" t="s">
        <v>99</v>
      </c>
      <c r="F221" s="43" t="s">
        <v>229</v>
      </c>
      <c r="G221" s="43">
        <v>33000</v>
      </c>
      <c r="H221" s="44">
        <v>23.8</v>
      </c>
      <c r="I221" s="43"/>
      <c r="J221" s="44"/>
      <c r="K221" s="45"/>
      <c r="L221" s="43"/>
      <c r="M221" s="40"/>
    </row>
    <row r="222" spans="1:13" s="20" customFormat="1" ht="13.8" x14ac:dyDescent="0.3">
      <c r="A222" s="22" t="s">
        <v>609</v>
      </c>
      <c r="B222" s="42"/>
      <c r="C222" s="42"/>
      <c r="D222" s="43"/>
      <c r="E222" s="43" t="s">
        <v>99</v>
      </c>
      <c r="F222" s="43" t="s">
        <v>232</v>
      </c>
      <c r="G222" s="43">
        <v>34400</v>
      </c>
      <c r="H222" s="44">
        <v>23.7</v>
      </c>
      <c r="I222" s="43"/>
      <c r="J222" s="44"/>
      <c r="K222" s="45"/>
      <c r="L222" s="43"/>
      <c r="M222" s="40"/>
    </row>
    <row r="223" spans="1:13" s="20" customFormat="1" ht="13.8" x14ac:dyDescent="0.3">
      <c r="A223" s="23" t="s">
        <v>599</v>
      </c>
      <c r="B223" s="42"/>
      <c r="C223" s="42"/>
      <c r="D223" s="43"/>
      <c r="E223" s="43" t="s">
        <v>99</v>
      </c>
      <c r="F223" s="43" t="s">
        <v>361</v>
      </c>
      <c r="G223" s="43">
        <v>23800</v>
      </c>
      <c r="H223" s="44">
        <v>23.8</v>
      </c>
      <c r="I223" s="43"/>
      <c r="J223" s="44"/>
      <c r="K223" s="45"/>
      <c r="L223" s="43"/>
      <c r="M223" s="40"/>
    </row>
    <row r="224" spans="1:13" s="20" customFormat="1" ht="13.8" x14ac:dyDescent="0.3">
      <c r="A224" s="23" t="s">
        <v>615</v>
      </c>
      <c r="B224" s="42"/>
      <c r="C224" s="42"/>
      <c r="D224" s="43"/>
      <c r="E224" s="43" t="s">
        <v>99</v>
      </c>
      <c r="F224" s="43" t="s">
        <v>229</v>
      </c>
      <c r="G224" s="43">
        <v>30100</v>
      </c>
      <c r="H224" s="44">
        <v>23.3</v>
      </c>
      <c r="I224" s="43"/>
      <c r="J224" s="44"/>
      <c r="K224" s="45"/>
      <c r="L224" s="43"/>
      <c r="M224" s="40"/>
    </row>
    <row r="225" spans="1:13" s="20" customFormat="1" ht="13.8" x14ac:dyDescent="0.3">
      <c r="A225" s="22"/>
      <c r="B225" s="42"/>
      <c r="C225" s="42"/>
      <c r="D225" s="43"/>
      <c r="E225" s="43"/>
      <c r="F225" s="43"/>
      <c r="G225" s="43"/>
      <c r="H225" s="44"/>
      <c r="I225" s="43"/>
      <c r="J225" s="44"/>
      <c r="K225" s="45"/>
      <c r="L225" s="43"/>
      <c r="M225" s="40"/>
    </row>
    <row r="226" spans="1:13" s="20" customFormat="1" ht="13.8" x14ac:dyDescent="0.3">
      <c r="A226" s="22" t="s">
        <v>445</v>
      </c>
      <c r="B226" s="42"/>
      <c r="C226" s="42"/>
      <c r="D226" s="43"/>
      <c r="E226" s="43" t="s">
        <v>99</v>
      </c>
      <c r="F226" s="43" t="s">
        <v>245</v>
      </c>
      <c r="G226" s="43">
        <v>28700</v>
      </c>
      <c r="H226" s="44">
        <v>23.4</v>
      </c>
      <c r="I226" s="43"/>
      <c r="J226" s="44"/>
      <c r="K226" s="45"/>
      <c r="L226" s="43"/>
      <c r="M226" s="40"/>
    </row>
    <row r="227" spans="1:13" s="20" customFormat="1" ht="13.8" x14ac:dyDescent="0.3">
      <c r="A227" s="23" t="s">
        <v>624</v>
      </c>
      <c r="B227" s="42"/>
      <c r="C227" s="42"/>
      <c r="D227" s="43"/>
      <c r="E227" s="43" t="s">
        <v>99</v>
      </c>
      <c r="F227" s="43" t="s">
        <v>245</v>
      </c>
      <c r="G227" s="43">
        <v>28500</v>
      </c>
      <c r="H227" s="44">
        <v>24.1</v>
      </c>
      <c r="I227" s="43"/>
      <c r="J227" s="44"/>
      <c r="K227" s="45"/>
      <c r="L227" s="43"/>
      <c r="M227" s="40"/>
    </row>
    <row r="228" spans="1:13" s="20" customFormat="1" ht="13.8" x14ac:dyDescent="0.3">
      <c r="A228" s="22">
        <v>12797</v>
      </c>
      <c r="B228" s="42"/>
      <c r="C228" s="42"/>
      <c r="D228" s="43"/>
      <c r="E228" s="43" t="s">
        <v>99</v>
      </c>
      <c r="F228" s="43" t="s">
        <v>229</v>
      </c>
      <c r="G228" s="43">
        <v>31100</v>
      </c>
      <c r="H228" s="44">
        <v>24.1</v>
      </c>
      <c r="I228" s="43"/>
      <c r="J228" s="44"/>
      <c r="K228" s="45"/>
      <c r="L228" s="43"/>
      <c r="M228" s="40"/>
    </row>
    <row r="229" spans="1:13" s="20" customFormat="1" ht="13.8" x14ac:dyDescent="0.3">
      <c r="A229" s="22">
        <v>12798</v>
      </c>
      <c r="B229" s="42"/>
      <c r="C229" s="42"/>
      <c r="D229" s="43"/>
      <c r="E229" s="43" t="s">
        <v>99</v>
      </c>
      <c r="F229" s="43" t="s">
        <v>229</v>
      </c>
      <c r="G229" s="43">
        <v>31600</v>
      </c>
      <c r="H229" s="44">
        <v>23.7</v>
      </c>
      <c r="I229" s="43"/>
      <c r="J229" s="44"/>
      <c r="K229" s="45"/>
      <c r="L229" s="43"/>
      <c r="M229" s="40"/>
    </row>
    <row r="230" spans="1:13" s="20" customFormat="1" ht="13.8" x14ac:dyDescent="0.3">
      <c r="A230" s="22" t="s">
        <v>434</v>
      </c>
      <c r="B230" s="42"/>
      <c r="C230" s="42"/>
      <c r="D230" s="43"/>
      <c r="E230" s="43" t="s">
        <v>99</v>
      </c>
      <c r="F230" s="43" t="s">
        <v>229</v>
      </c>
      <c r="G230" s="43">
        <v>31100</v>
      </c>
      <c r="H230" s="44">
        <v>23.7</v>
      </c>
      <c r="I230" s="43"/>
      <c r="J230" s="44"/>
      <c r="K230" s="45"/>
      <c r="L230" s="43"/>
      <c r="M230" s="40"/>
    </row>
    <row r="231" spans="1:13" s="20" customFormat="1" ht="13.8" x14ac:dyDescent="0.3">
      <c r="A231" s="22" t="s">
        <v>436</v>
      </c>
      <c r="B231" s="42"/>
      <c r="C231" s="42"/>
      <c r="D231" s="43"/>
      <c r="E231" s="43" t="s">
        <v>99</v>
      </c>
      <c r="F231" s="43" t="s">
        <v>229</v>
      </c>
      <c r="G231" s="43">
        <v>31500</v>
      </c>
      <c r="H231" s="44">
        <v>23.2</v>
      </c>
      <c r="I231" s="43"/>
      <c r="J231" s="44"/>
      <c r="K231" s="45"/>
      <c r="L231" s="43"/>
      <c r="M231" s="40"/>
    </row>
    <row r="232" spans="1:13" s="20" customFormat="1" ht="13.8" x14ac:dyDescent="0.3">
      <c r="A232" s="23" t="s">
        <v>626</v>
      </c>
      <c r="B232" s="42"/>
      <c r="C232" s="42"/>
      <c r="D232" s="43"/>
      <c r="E232" s="43" t="s">
        <v>99</v>
      </c>
      <c r="F232" s="43" t="s">
        <v>229</v>
      </c>
      <c r="G232" s="43">
        <v>31200</v>
      </c>
      <c r="H232" s="44">
        <v>24</v>
      </c>
      <c r="I232" s="43"/>
      <c r="J232" s="44"/>
      <c r="K232" s="45"/>
      <c r="L232" s="43"/>
      <c r="M232" s="40"/>
    </row>
    <row r="233" spans="1:13" s="20" customFormat="1" ht="13.8" x14ac:dyDescent="0.3">
      <c r="A233" s="23" t="s">
        <v>628</v>
      </c>
      <c r="B233" s="42"/>
      <c r="C233" s="42"/>
      <c r="D233" s="43"/>
      <c r="E233" s="43" t="s">
        <v>99</v>
      </c>
      <c r="F233" s="43" t="s">
        <v>229</v>
      </c>
      <c r="G233" s="43">
        <v>31600</v>
      </c>
      <c r="H233" s="44">
        <v>23.5</v>
      </c>
      <c r="I233" s="43"/>
      <c r="J233" s="44"/>
      <c r="K233" s="45"/>
      <c r="L233" s="43"/>
      <c r="M233" s="40"/>
    </row>
    <row r="234" spans="1:13" s="20" customFormat="1" ht="13.8" x14ac:dyDescent="0.3">
      <c r="A234" s="22" t="s">
        <v>448</v>
      </c>
      <c r="B234" s="42"/>
      <c r="C234" s="42"/>
      <c r="D234" s="43"/>
      <c r="E234" s="43" t="s">
        <v>99</v>
      </c>
      <c r="F234" s="43" t="s">
        <v>245</v>
      </c>
      <c r="G234" s="43">
        <v>29000</v>
      </c>
      <c r="H234" s="44">
        <v>23.1</v>
      </c>
      <c r="I234" s="43"/>
      <c r="J234" s="44"/>
      <c r="K234" s="45"/>
      <c r="L234" s="43"/>
      <c r="M234" s="40"/>
    </row>
    <row r="235" spans="1:13" s="20" customFormat="1" ht="13.8" x14ac:dyDescent="0.3">
      <c r="A235" s="22" t="s">
        <v>450</v>
      </c>
      <c r="B235" s="42"/>
      <c r="C235" s="42"/>
      <c r="D235" s="43"/>
      <c r="E235" s="43" t="s">
        <v>99</v>
      </c>
      <c r="F235" s="43" t="s">
        <v>232</v>
      </c>
      <c r="G235" s="43">
        <v>26600</v>
      </c>
      <c r="H235" s="44">
        <v>24.2</v>
      </c>
      <c r="I235" s="43"/>
      <c r="J235" s="44"/>
      <c r="K235" s="45"/>
      <c r="L235" s="43"/>
      <c r="M235" s="40"/>
    </row>
    <row r="236" spans="1:13" s="20" customFormat="1" ht="13.8" x14ac:dyDescent="0.3">
      <c r="A236" s="22" t="s">
        <v>876</v>
      </c>
      <c r="B236" s="42"/>
      <c r="C236" s="42"/>
      <c r="D236" s="43"/>
      <c r="E236" s="43" t="s">
        <v>99</v>
      </c>
      <c r="F236" s="43" t="s">
        <v>232</v>
      </c>
      <c r="G236" s="43">
        <v>26900</v>
      </c>
      <c r="H236" s="44">
        <v>23</v>
      </c>
      <c r="I236" s="43"/>
      <c r="J236" s="44"/>
      <c r="K236" s="45"/>
      <c r="L236" s="43"/>
      <c r="M236" s="40"/>
    </row>
    <row r="237" spans="1:13" s="20" customFormat="1" ht="13.8" x14ac:dyDescent="0.3">
      <c r="A237" s="22" t="s">
        <v>877</v>
      </c>
      <c r="B237" s="42"/>
      <c r="C237" s="42"/>
      <c r="D237" s="43"/>
      <c r="E237" s="43" t="s">
        <v>99</v>
      </c>
      <c r="F237" s="43" t="s">
        <v>232</v>
      </c>
      <c r="G237" s="43">
        <v>28100</v>
      </c>
      <c r="H237" s="44">
        <v>23</v>
      </c>
      <c r="I237" s="43"/>
      <c r="J237" s="44"/>
      <c r="K237" s="45"/>
      <c r="L237" s="43"/>
      <c r="M237" s="40"/>
    </row>
    <row r="238" spans="1:13" s="20" customFormat="1" ht="13.8" x14ac:dyDescent="0.3">
      <c r="A238" s="23" t="s">
        <v>878</v>
      </c>
      <c r="B238" s="42"/>
      <c r="C238" s="42"/>
      <c r="D238" s="43"/>
      <c r="E238" s="43" t="s">
        <v>99</v>
      </c>
      <c r="F238" s="43" t="s">
        <v>232</v>
      </c>
      <c r="G238" s="43">
        <v>28900</v>
      </c>
      <c r="H238" s="44">
        <v>22.9</v>
      </c>
      <c r="I238" s="43"/>
      <c r="J238" s="44"/>
      <c r="K238" s="45"/>
      <c r="L238" s="43"/>
      <c r="M238" s="40"/>
    </row>
    <row r="239" spans="1:13" s="20" customFormat="1" ht="13.8" x14ac:dyDescent="0.3">
      <c r="A239" s="23" t="s">
        <v>879</v>
      </c>
      <c r="B239" s="42"/>
      <c r="C239" s="42"/>
      <c r="D239" s="43"/>
      <c r="E239" s="43" t="s">
        <v>99</v>
      </c>
      <c r="F239" s="43" t="s">
        <v>232</v>
      </c>
      <c r="G239" s="43">
        <v>28000</v>
      </c>
      <c r="H239" s="44">
        <v>22.8</v>
      </c>
      <c r="I239" s="43"/>
      <c r="J239" s="44"/>
      <c r="K239" s="45"/>
      <c r="L239" s="43"/>
      <c r="M239" s="40"/>
    </row>
    <row r="240" spans="1:13" s="20" customFormat="1" ht="13.8" x14ac:dyDescent="0.3">
      <c r="A240" s="23" t="s">
        <v>880</v>
      </c>
      <c r="B240" s="42"/>
      <c r="C240" s="42"/>
      <c r="D240" s="43"/>
      <c r="E240" s="43" t="s">
        <v>99</v>
      </c>
      <c r="F240" s="43" t="s">
        <v>232</v>
      </c>
      <c r="G240" s="43">
        <v>29300</v>
      </c>
      <c r="H240" s="44">
        <v>23.2</v>
      </c>
      <c r="I240" s="43"/>
      <c r="J240" s="44"/>
      <c r="K240" s="45"/>
      <c r="L240" s="43"/>
      <c r="M240" s="40"/>
    </row>
    <row r="241" spans="1:13" s="20" customFormat="1" ht="13.8" x14ac:dyDescent="0.3">
      <c r="A241" s="22" t="s">
        <v>473</v>
      </c>
      <c r="B241" s="42"/>
      <c r="C241" s="42"/>
      <c r="D241" s="43"/>
      <c r="E241" s="43" t="s">
        <v>99</v>
      </c>
      <c r="F241" s="43" t="s">
        <v>232</v>
      </c>
      <c r="G241" s="43">
        <v>28050</v>
      </c>
      <c r="H241" s="44">
        <v>22.3</v>
      </c>
      <c r="I241" s="43"/>
      <c r="J241" s="44"/>
      <c r="K241" s="45"/>
      <c r="L241" s="43"/>
      <c r="M241" s="40"/>
    </row>
    <row r="242" spans="1:13" s="20" customFormat="1" ht="13.8" x14ac:dyDescent="0.3">
      <c r="A242" s="22" t="s">
        <v>469</v>
      </c>
      <c r="B242" s="42"/>
      <c r="C242" s="42"/>
      <c r="D242" s="43"/>
      <c r="E242" s="43" t="s">
        <v>99</v>
      </c>
      <c r="F242" s="43" t="s">
        <v>232</v>
      </c>
      <c r="G242" s="43">
        <v>27970</v>
      </c>
      <c r="H242" s="44">
        <v>23.4</v>
      </c>
      <c r="I242" s="43"/>
      <c r="J242" s="44"/>
      <c r="K242" s="45"/>
      <c r="L242" s="43"/>
      <c r="M242" s="40"/>
    </row>
    <row r="243" spans="1:13" s="20" customFormat="1" ht="13.8" x14ac:dyDescent="0.3">
      <c r="A243" s="22" t="s">
        <v>466</v>
      </c>
      <c r="B243" s="42"/>
      <c r="C243" s="42"/>
      <c r="D243" s="43"/>
      <c r="E243" s="43" t="s">
        <v>99</v>
      </c>
      <c r="F243" s="43" t="s">
        <v>232</v>
      </c>
      <c r="G243" s="43">
        <v>27630</v>
      </c>
      <c r="H243" s="44">
        <v>24</v>
      </c>
      <c r="I243" s="43"/>
      <c r="J243" s="44"/>
      <c r="K243" s="45"/>
      <c r="L243" s="43"/>
      <c r="M243" s="40"/>
    </row>
    <row r="244" spans="1:13" s="20" customFormat="1" ht="13.8" x14ac:dyDescent="0.3">
      <c r="A244" s="22" t="s">
        <v>471</v>
      </c>
      <c r="B244" s="42"/>
      <c r="C244" s="42"/>
      <c r="D244" s="43"/>
      <c r="E244" s="43" t="s">
        <v>99</v>
      </c>
      <c r="F244" s="43" t="s">
        <v>232</v>
      </c>
      <c r="G244" s="43">
        <v>28700</v>
      </c>
      <c r="H244" s="44">
        <v>22.6</v>
      </c>
      <c r="I244" s="43"/>
      <c r="J244" s="44"/>
      <c r="K244" s="45"/>
      <c r="L244" s="43"/>
      <c r="M244" s="40"/>
    </row>
    <row r="245" spans="1:13" s="20" customFormat="1" ht="13.8" x14ac:dyDescent="0.3">
      <c r="A245" s="22" t="s">
        <v>649</v>
      </c>
      <c r="B245" s="42"/>
      <c r="C245" s="42"/>
      <c r="D245" s="43"/>
      <c r="E245" s="43" t="s">
        <v>99</v>
      </c>
      <c r="F245" s="43" t="s">
        <v>232</v>
      </c>
      <c r="G245" s="43">
        <v>30300</v>
      </c>
      <c r="H245" s="44">
        <v>22.8</v>
      </c>
      <c r="I245" s="43"/>
      <c r="J245" s="44"/>
      <c r="K245" s="45"/>
      <c r="L245" s="43"/>
      <c r="M245" s="40"/>
    </row>
    <row r="246" spans="1:13" s="20" customFormat="1" ht="13.8" x14ac:dyDescent="0.3">
      <c r="A246" s="22" t="s">
        <v>653</v>
      </c>
      <c r="B246" s="42"/>
      <c r="C246" s="42"/>
      <c r="D246" s="43"/>
      <c r="E246" s="43" t="s">
        <v>99</v>
      </c>
      <c r="F246" s="43" t="s">
        <v>232</v>
      </c>
      <c r="G246" s="43">
        <v>30100</v>
      </c>
      <c r="H246" s="44">
        <v>22</v>
      </c>
      <c r="I246" s="43"/>
      <c r="J246" s="44"/>
      <c r="K246" s="45"/>
      <c r="L246" s="43"/>
      <c r="M246" s="40"/>
    </row>
    <row r="247" spans="1:13" s="20" customFormat="1" ht="13.8" x14ac:dyDescent="0.3">
      <c r="A247" s="22" t="s">
        <v>647</v>
      </c>
      <c r="B247" s="42"/>
      <c r="C247" s="42"/>
      <c r="D247" s="43"/>
      <c r="E247" s="43" t="s">
        <v>99</v>
      </c>
      <c r="F247" s="43" t="s">
        <v>232</v>
      </c>
      <c r="G247" s="43">
        <v>29700</v>
      </c>
      <c r="H247" s="44">
        <v>23.1</v>
      </c>
      <c r="I247" s="43"/>
      <c r="J247" s="44"/>
      <c r="K247" s="45"/>
      <c r="L247" s="43"/>
      <c r="M247" s="40"/>
    </row>
    <row r="248" spans="1:13" s="20" customFormat="1" ht="13.8" x14ac:dyDescent="0.3">
      <c r="A248" s="22" t="s">
        <v>651</v>
      </c>
      <c r="B248" s="42"/>
      <c r="C248" s="42"/>
      <c r="D248" s="43"/>
      <c r="E248" s="43" t="s">
        <v>99</v>
      </c>
      <c r="F248" s="43" t="s">
        <v>232</v>
      </c>
      <c r="G248" s="43">
        <v>29000</v>
      </c>
      <c r="H248" s="44">
        <v>23.4</v>
      </c>
      <c r="I248" s="43"/>
      <c r="J248" s="44"/>
      <c r="K248" s="45"/>
      <c r="L248" s="43"/>
      <c r="M248" s="40"/>
    </row>
    <row r="249" spans="1:13" s="20" customFormat="1" ht="13.8" x14ac:dyDescent="0.3">
      <c r="A249" s="23" t="s">
        <v>881</v>
      </c>
      <c r="B249" s="42"/>
      <c r="C249" s="42"/>
      <c r="D249" s="43"/>
      <c r="E249" s="43" t="s">
        <v>99</v>
      </c>
      <c r="F249" s="43" t="s">
        <v>232</v>
      </c>
      <c r="G249" s="43">
        <v>28200</v>
      </c>
      <c r="H249" s="44">
        <v>23.6</v>
      </c>
      <c r="I249" s="43"/>
      <c r="J249" s="44"/>
      <c r="K249" s="45"/>
      <c r="L249" s="43"/>
      <c r="M249" s="40"/>
    </row>
    <row r="250" spans="1:13" s="20" customFormat="1" ht="13.8" x14ac:dyDescent="0.3">
      <c r="A250" s="23"/>
      <c r="B250" s="42"/>
      <c r="C250" s="42"/>
      <c r="D250" s="43"/>
      <c r="E250" s="43"/>
      <c r="F250" s="43"/>
      <c r="G250" s="43">
        <v>52290</v>
      </c>
      <c r="H250" s="44">
        <v>23.5</v>
      </c>
      <c r="I250" s="43"/>
      <c r="J250" s="44"/>
      <c r="K250" s="45"/>
      <c r="L250" s="43"/>
      <c r="M250" s="40"/>
    </row>
    <row r="251" spans="1:13" s="20" customFormat="1" ht="13.8" x14ac:dyDescent="0.3">
      <c r="A251" s="23"/>
      <c r="B251" s="42"/>
      <c r="C251" s="42"/>
      <c r="D251" s="43"/>
      <c r="E251" s="43"/>
      <c r="F251" s="43"/>
      <c r="G251" s="43">
        <v>52290</v>
      </c>
      <c r="H251" s="44">
        <v>22.2</v>
      </c>
      <c r="I251" s="43"/>
      <c r="J251" s="44"/>
      <c r="K251" s="45"/>
      <c r="L251" s="43"/>
      <c r="M251" s="40"/>
    </row>
    <row r="252" spans="1:13" s="20" customFormat="1" ht="13.8" x14ac:dyDescent="0.3">
      <c r="A252" s="23"/>
      <c r="B252" s="42"/>
      <c r="C252" s="42"/>
      <c r="D252" s="43"/>
      <c r="E252" s="43"/>
      <c r="F252" s="43"/>
      <c r="G252" s="43">
        <v>52290</v>
      </c>
      <c r="H252" s="44">
        <v>23.8</v>
      </c>
      <c r="I252" s="43"/>
      <c r="J252" s="44"/>
      <c r="K252" s="45"/>
      <c r="L252" s="43"/>
      <c r="M252" s="40"/>
    </row>
    <row r="253" spans="1:13" s="20" customFormat="1" ht="13.8" x14ac:dyDescent="0.3">
      <c r="A253" s="23"/>
      <c r="B253" s="42"/>
      <c r="C253" s="42"/>
      <c r="D253" s="43"/>
      <c r="E253" s="43"/>
      <c r="F253" s="43"/>
      <c r="G253" s="43">
        <v>52290</v>
      </c>
      <c r="H253" s="44">
        <v>22.3</v>
      </c>
      <c r="I253" s="43"/>
      <c r="J253" s="44"/>
      <c r="K253" s="45"/>
      <c r="L253" s="43"/>
      <c r="M253" s="40"/>
    </row>
    <row r="254" spans="1:13" s="20" customFormat="1" ht="13.8" x14ac:dyDescent="0.3">
      <c r="A254" s="23"/>
      <c r="B254" s="42"/>
      <c r="C254" s="42"/>
      <c r="D254" s="43"/>
      <c r="E254" s="43"/>
      <c r="F254" s="43"/>
      <c r="G254" s="43">
        <v>52290</v>
      </c>
      <c r="H254" s="44">
        <v>23.3</v>
      </c>
      <c r="I254" s="43"/>
      <c r="J254" s="44"/>
      <c r="K254" s="45"/>
      <c r="L254" s="43"/>
      <c r="M254" s="40"/>
    </row>
    <row r="255" spans="1:13" s="20" customFormat="1" ht="13.8" x14ac:dyDescent="0.3">
      <c r="A255" s="23"/>
      <c r="B255" s="42"/>
      <c r="C255" s="42"/>
      <c r="D255" s="43"/>
      <c r="E255" s="43"/>
      <c r="F255" s="43"/>
      <c r="G255" s="43">
        <v>52490</v>
      </c>
      <c r="H255" s="44">
        <v>23.8</v>
      </c>
      <c r="I255" s="43"/>
      <c r="J255" s="44"/>
      <c r="K255" s="45"/>
      <c r="L255" s="43"/>
      <c r="M255" s="40"/>
    </row>
    <row r="256" spans="1:13" s="20" customFormat="1" ht="13.8" x14ac:dyDescent="0.3">
      <c r="A256" s="23"/>
      <c r="B256" s="42"/>
      <c r="C256" s="42"/>
      <c r="D256" s="43"/>
      <c r="E256" s="43"/>
      <c r="F256" s="43"/>
      <c r="G256" s="43">
        <v>52490</v>
      </c>
      <c r="H256" s="44">
        <v>23.3</v>
      </c>
      <c r="I256" s="43"/>
      <c r="J256" s="44"/>
      <c r="K256" s="45"/>
      <c r="L256" s="43"/>
      <c r="M256" s="40"/>
    </row>
    <row r="257" spans="1:13" s="20" customFormat="1" ht="13.8" x14ac:dyDescent="0.3">
      <c r="A257" s="24" t="s">
        <v>666</v>
      </c>
      <c r="B257" s="42"/>
      <c r="C257" s="42"/>
      <c r="D257" s="43"/>
      <c r="E257" s="43" t="s">
        <v>99</v>
      </c>
      <c r="F257" s="43" t="s">
        <v>560</v>
      </c>
      <c r="G257" s="43">
        <v>23824</v>
      </c>
      <c r="H257" s="44">
        <v>22.8</v>
      </c>
      <c r="I257" s="43"/>
      <c r="J257" s="44"/>
      <c r="K257" s="45"/>
      <c r="L257" s="43"/>
      <c r="M257" s="40"/>
    </row>
    <row r="258" spans="1:13" s="20" customFormat="1" ht="13.8" x14ac:dyDescent="0.3">
      <c r="A258" s="24" t="s">
        <v>668</v>
      </c>
      <c r="B258" s="42"/>
      <c r="C258" s="42"/>
      <c r="D258" s="43"/>
      <c r="E258" s="43" t="s">
        <v>99</v>
      </c>
      <c r="F258" s="43" t="s">
        <v>560</v>
      </c>
      <c r="G258" s="43">
        <v>27042</v>
      </c>
      <c r="H258" s="44">
        <v>23.8</v>
      </c>
      <c r="I258" s="43"/>
      <c r="J258" s="44"/>
      <c r="K258" s="45"/>
      <c r="L258" s="43"/>
      <c r="M258" s="40"/>
    </row>
    <row r="259" spans="1:13" s="20" customFormat="1" ht="13.8" x14ac:dyDescent="0.3">
      <c r="A259" s="24" t="s">
        <v>670</v>
      </c>
      <c r="B259" s="42"/>
      <c r="C259" s="42"/>
      <c r="D259" s="43"/>
      <c r="E259" s="43" t="s">
        <v>99</v>
      </c>
      <c r="F259" s="43" t="s">
        <v>560</v>
      </c>
      <c r="G259" s="43">
        <v>43263</v>
      </c>
      <c r="H259" s="44">
        <v>22.4</v>
      </c>
      <c r="I259" s="43"/>
      <c r="J259" s="44"/>
      <c r="K259" s="45"/>
      <c r="L259" s="43"/>
      <c r="M259" s="40"/>
    </row>
    <row r="260" spans="1:13" s="20" customFormat="1" ht="13.8" x14ac:dyDescent="0.3">
      <c r="A260" s="24" t="s">
        <v>672</v>
      </c>
      <c r="B260" s="42"/>
      <c r="C260" s="42"/>
      <c r="D260" s="43"/>
      <c r="E260" s="43" t="s">
        <v>99</v>
      </c>
      <c r="F260" s="43" t="s">
        <v>560</v>
      </c>
      <c r="G260" s="43">
        <v>43369</v>
      </c>
      <c r="H260" s="44">
        <v>23.3</v>
      </c>
      <c r="I260" s="43"/>
      <c r="J260" s="44"/>
      <c r="K260" s="45"/>
      <c r="L260" s="43"/>
      <c r="M260" s="40"/>
    </row>
    <row r="261" spans="1:13" s="20" customFormat="1" ht="13.8" x14ac:dyDescent="0.3">
      <c r="A261" s="24" t="s">
        <v>674</v>
      </c>
      <c r="B261" s="42"/>
      <c r="C261" s="42"/>
      <c r="D261" s="43"/>
      <c r="E261" s="43" t="s">
        <v>99</v>
      </c>
      <c r="F261" s="43" t="s">
        <v>560</v>
      </c>
      <c r="G261" s="43">
        <v>41802</v>
      </c>
      <c r="H261" s="44">
        <v>23.6</v>
      </c>
      <c r="I261" s="43"/>
      <c r="J261" s="44"/>
      <c r="K261" s="45"/>
      <c r="L261" s="43"/>
      <c r="M261" s="40"/>
    </row>
    <row r="262" spans="1:13" s="20" customFormat="1" ht="13.8" x14ac:dyDescent="0.3">
      <c r="A262" s="24" t="s">
        <v>850</v>
      </c>
      <c r="B262" s="42"/>
      <c r="C262" s="42"/>
      <c r="D262" s="43"/>
      <c r="E262" s="43" t="s">
        <v>99</v>
      </c>
      <c r="F262" s="43" t="s">
        <v>859</v>
      </c>
      <c r="G262" s="43">
        <v>36531</v>
      </c>
      <c r="H262" s="44">
        <v>24.32</v>
      </c>
      <c r="I262" s="43"/>
      <c r="J262" s="44"/>
      <c r="K262" s="45"/>
      <c r="L262" s="43"/>
      <c r="M262" s="40"/>
    </row>
    <row r="263" spans="1:13" s="20" customFormat="1" ht="13.8" x14ac:dyDescent="0.3">
      <c r="A263" s="24" t="s">
        <v>676</v>
      </c>
      <c r="B263" s="42"/>
      <c r="C263" s="42"/>
      <c r="D263" s="43"/>
      <c r="E263" s="43" t="s">
        <v>99</v>
      </c>
      <c r="F263" s="43" t="s">
        <v>560</v>
      </c>
      <c r="G263" s="43">
        <v>43920</v>
      </c>
      <c r="H263" s="44">
        <v>22.9</v>
      </c>
      <c r="I263" s="43"/>
      <c r="J263" s="44"/>
      <c r="K263" s="45"/>
      <c r="L263" s="43"/>
      <c r="M263" s="40"/>
    </row>
    <row r="264" spans="1:13" s="20" customFormat="1" ht="13.8" x14ac:dyDescent="0.3">
      <c r="A264" s="24" t="s">
        <v>678</v>
      </c>
      <c r="B264" s="42"/>
      <c r="C264" s="42"/>
      <c r="D264" s="43"/>
      <c r="E264" s="43" t="s">
        <v>99</v>
      </c>
      <c r="F264" s="43" t="s">
        <v>561</v>
      </c>
      <c r="G264" s="43">
        <v>43454</v>
      </c>
      <c r="H264" s="44">
        <v>23.8</v>
      </c>
      <c r="I264" s="43"/>
      <c r="J264" s="44"/>
      <c r="K264" s="45"/>
      <c r="L264" s="43"/>
      <c r="M264" s="40"/>
    </row>
    <row r="265" spans="1:13" s="20" customFormat="1" ht="13.8" x14ac:dyDescent="0.3">
      <c r="A265" s="22" t="s">
        <v>484</v>
      </c>
      <c r="B265" s="53"/>
      <c r="C265" s="46"/>
      <c r="D265" s="43"/>
      <c r="E265" s="47" t="s">
        <v>99</v>
      </c>
      <c r="F265" s="47" t="s">
        <v>232</v>
      </c>
      <c r="G265" s="47">
        <v>30700</v>
      </c>
      <c r="H265" s="48">
        <v>22.6</v>
      </c>
      <c r="I265" s="47"/>
      <c r="J265" s="48"/>
      <c r="K265" s="49"/>
      <c r="L265" s="43"/>
      <c r="M265" s="40"/>
    </row>
    <row r="266" spans="1:13" s="20" customFormat="1" ht="13.8" x14ac:dyDescent="0.3">
      <c r="A266" s="23" t="s">
        <v>697</v>
      </c>
      <c r="B266" s="42"/>
      <c r="C266" s="42"/>
      <c r="D266" s="43"/>
      <c r="E266" s="43" t="s">
        <v>99</v>
      </c>
      <c r="F266" s="43" t="s">
        <v>232</v>
      </c>
      <c r="G266" s="43">
        <v>30700</v>
      </c>
      <c r="H266" s="44">
        <v>22.5</v>
      </c>
      <c r="I266" s="43"/>
      <c r="J266" s="44"/>
      <c r="K266" s="45"/>
      <c r="L266" s="43"/>
      <c r="M266" s="40"/>
    </row>
    <row r="267" spans="1:13" s="20" customFormat="1" ht="13.8" x14ac:dyDescent="0.3">
      <c r="A267" s="23" t="s">
        <v>698</v>
      </c>
      <c r="B267" s="42"/>
      <c r="C267" s="42"/>
      <c r="D267" s="43"/>
      <c r="E267" s="43" t="s">
        <v>99</v>
      </c>
      <c r="F267" s="43" t="s">
        <v>232</v>
      </c>
      <c r="G267" s="43">
        <v>31100</v>
      </c>
      <c r="H267" s="44">
        <v>22.5</v>
      </c>
      <c r="I267" s="43"/>
      <c r="J267" s="44"/>
      <c r="K267" s="45"/>
      <c r="L267" s="43"/>
      <c r="M267" s="40"/>
    </row>
    <row r="268" spans="1:13" s="20" customFormat="1" ht="13.8" x14ac:dyDescent="0.3">
      <c r="A268" s="22" t="s">
        <v>493</v>
      </c>
      <c r="B268" s="53"/>
      <c r="C268" s="46"/>
      <c r="D268" s="43"/>
      <c r="E268" s="47" t="s">
        <v>99</v>
      </c>
      <c r="F268" s="47" t="s">
        <v>232</v>
      </c>
      <c r="G268" s="47">
        <v>28200</v>
      </c>
      <c r="H268" s="48">
        <v>22.8</v>
      </c>
      <c r="I268" s="47"/>
      <c r="J268" s="48"/>
      <c r="K268" s="49"/>
      <c r="L268" s="43"/>
      <c r="M268" s="40"/>
    </row>
    <row r="269" spans="1:13" s="20" customFormat="1" ht="13.8" x14ac:dyDescent="0.3">
      <c r="A269" s="22" t="s">
        <v>487</v>
      </c>
      <c r="B269" s="53"/>
      <c r="C269" s="46"/>
      <c r="D269" s="43"/>
      <c r="E269" s="47" t="s">
        <v>99</v>
      </c>
      <c r="F269" s="47" t="s">
        <v>245</v>
      </c>
      <c r="G269" s="47">
        <v>28200</v>
      </c>
      <c r="H269" s="48">
        <v>23.3</v>
      </c>
      <c r="I269" s="47"/>
      <c r="J269" s="48"/>
      <c r="K269" s="49"/>
      <c r="L269" s="43"/>
      <c r="M269" s="40"/>
    </row>
    <row r="270" spans="1:13" s="20" customFormat="1" ht="13.8" x14ac:dyDescent="0.3">
      <c r="A270" s="22" t="s">
        <v>492</v>
      </c>
      <c r="B270" s="53"/>
      <c r="C270" s="46"/>
      <c r="D270" s="43"/>
      <c r="E270" s="47" t="s">
        <v>99</v>
      </c>
      <c r="F270" s="47" t="s">
        <v>232</v>
      </c>
      <c r="G270" s="47">
        <v>28900</v>
      </c>
      <c r="H270" s="48">
        <v>23.9</v>
      </c>
      <c r="I270" s="47"/>
      <c r="J270" s="48"/>
      <c r="K270" s="49"/>
      <c r="L270" s="43"/>
      <c r="M270" s="40"/>
    </row>
    <row r="271" spans="1:13" s="20" customFormat="1" ht="13.8" x14ac:dyDescent="0.3">
      <c r="A271" s="22" t="s">
        <v>495</v>
      </c>
      <c r="B271" s="53"/>
      <c r="C271" s="46"/>
      <c r="D271" s="43"/>
      <c r="E271" s="47" t="s">
        <v>99</v>
      </c>
      <c r="F271" s="47" t="s">
        <v>232</v>
      </c>
      <c r="G271" s="47">
        <v>28800</v>
      </c>
      <c r="H271" s="48">
        <v>23.6</v>
      </c>
      <c r="I271" s="47"/>
      <c r="J271" s="48"/>
      <c r="K271" s="49"/>
      <c r="L271" s="43"/>
      <c r="M271" s="40"/>
    </row>
    <row r="272" spans="1:13" s="20" customFormat="1" ht="13.8" x14ac:dyDescent="0.3">
      <c r="A272" s="22" t="s">
        <v>494</v>
      </c>
      <c r="B272" s="53"/>
      <c r="C272" s="46"/>
      <c r="D272" s="43"/>
      <c r="E272" s="47" t="s">
        <v>99</v>
      </c>
      <c r="F272" s="47" t="s">
        <v>232</v>
      </c>
      <c r="G272" s="47">
        <v>28700</v>
      </c>
      <c r="H272" s="48">
        <v>23.8</v>
      </c>
      <c r="I272" s="47"/>
      <c r="J272" s="48"/>
      <c r="K272" s="49"/>
      <c r="L272" s="43"/>
      <c r="M272" s="40"/>
    </row>
    <row r="273" spans="1:13" s="20" customFormat="1" ht="13.8" x14ac:dyDescent="0.3">
      <c r="A273" s="23" t="s">
        <v>699</v>
      </c>
      <c r="B273" s="42"/>
      <c r="C273" s="42"/>
      <c r="D273" s="43"/>
      <c r="E273" s="43" t="s">
        <v>99</v>
      </c>
      <c r="F273" s="43" t="s">
        <v>232</v>
      </c>
      <c r="G273" s="43">
        <v>31200</v>
      </c>
      <c r="H273" s="44">
        <v>22.6</v>
      </c>
      <c r="I273" s="43"/>
      <c r="J273" s="44"/>
      <c r="K273" s="45"/>
      <c r="L273" s="43"/>
      <c r="M273" s="40"/>
    </row>
    <row r="274" spans="1:13" s="20" customFormat="1" ht="13.8" x14ac:dyDescent="0.3">
      <c r="A274" s="22" t="s">
        <v>509</v>
      </c>
      <c r="B274" s="53"/>
      <c r="C274" s="46"/>
      <c r="D274" s="43"/>
      <c r="E274" s="47" t="s">
        <v>99</v>
      </c>
      <c r="F274" s="47" t="s">
        <v>232</v>
      </c>
      <c r="G274" s="47">
        <v>30200</v>
      </c>
      <c r="H274" s="48">
        <v>22.2</v>
      </c>
      <c r="I274" s="47"/>
      <c r="J274" s="48"/>
      <c r="K274" s="49"/>
      <c r="L274" s="43"/>
      <c r="M274" s="40"/>
    </row>
    <row r="275" spans="1:13" s="20" customFormat="1" ht="13.8" x14ac:dyDescent="0.3">
      <c r="A275" s="23" t="s">
        <v>841</v>
      </c>
      <c r="B275" s="42"/>
      <c r="C275" s="42"/>
      <c r="D275" s="43"/>
      <c r="E275" s="43" t="s">
        <v>12</v>
      </c>
      <c r="F275" s="43" t="s">
        <v>232</v>
      </c>
      <c r="G275" s="43">
        <v>45589</v>
      </c>
      <c r="H275" s="44">
        <v>18.350000000000001</v>
      </c>
      <c r="I275" s="43"/>
      <c r="J275" s="44"/>
      <c r="K275" s="45"/>
      <c r="L275" s="43"/>
      <c r="M275" s="40"/>
    </row>
    <row r="276" spans="1:13" s="20" customFormat="1" ht="13.8" x14ac:dyDescent="0.3">
      <c r="A276" s="24" t="s">
        <v>704</v>
      </c>
      <c r="B276" s="50"/>
      <c r="C276" s="50"/>
      <c r="D276" s="43"/>
      <c r="E276" s="43" t="s">
        <v>99</v>
      </c>
      <c r="F276" s="43" t="s">
        <v>229</v>
      </c>
      <c r="G276" s="43">
        <v>42865</v>
      </c>
      <c r="H276" s="44">
        <v>22.8</v>
      </c>
      <c r="I276" s="43"/>
      <c r="J276" s="44"/>
      <c r="K276" s="45"/>
      <c r="L276" s="43"/>
      <c r="M276" s="40"/>
    </row>
    <row r="277" spans="1:13" s="20" customFormat="1" ht="13.8" x14ac:dyDescent="0.3">
      <c r="A277" s="24">
        <v>16372</v>
      </c>
      <c r="B277" s="50"/>
      <c r="C277" s="50"/>
      <c r="D277" s="43"/>
      <c r="E277" s="43" t="s">
        <v>99</v>
      </c>
      <c r="F277" s="43" t="s">
        <v>229</v>
      </c>
      <c r="G277" s="43">
        <v>26700</v>
      </c>
      <c r="H277" s="44">
        <v>24.1</v>
      </c>
      <c r="I277" s="43"/>
      <c r="J277" s="44"/>
      <c r="K277" s="45"/>
      <c r="L277" s="43"/>
      <c r="M277" s="40"/>
    </row>
    <row r="278" spans="1:13" s="20" customFormat="1" ht="13.8" x14ac:dyDescent="0.3">
      <c r="A278" s="24"/>
      <c r="B278" s="50"/>
      <c r="C278" s="50"/>
      <c r="D278" s="43"/>
      <c r="E278" s="43" t="s">
        <v>99</v>
      </c>
      <c r="F278" s="43"/>
      <c r="G278" s="43">
        <v>24830</v>
      </c>
      <c r="H278" s="44">
        <v>22.9</v>
      </c>
      <c r="I278" s="43"/>
      <c r="J278" s="44"/>
      <c r="K278" s="45"/>
      <c r="L278" s="43"/>
      <c r="M278" s="40"/>
    </row>
    <row r="279" spans="1:13" s="20" customFormat="1" ht="13.8" x14ac:dyDescent="0.3">
      <c r="A279" s="24">
        <v>16104</v>
      </c>
      <c r="B279" s="50"/>
      <c r="C279" s="50"/>
      <c r="D279" s="43"/>
      <c r="E279" s="43" t="s">
        <v>99</v>
      </c>
      <c r="F279" s="43" t="s">
        <v>229</v>
      </c>
      <c r="G279" s="43">
        <v>22880</v>
      </c>
      <c r="H279" s="44">
        <v>25.3</v>
      </c>
      <c r="I279" s="43"/>
      <c r="J279" s="44"/>
      <c r="K279" s="45"/>
      <c r="L279" s="43"/>
      <c r="M279" s="40"/>
    </row>
    <row r="280" spans="1:13" s="20" customFormat="1" ht="13.8" x14ac:dyDescent="0.3">
      <c r="A280" s="24">
        <v>16374</v>
      </c>
      <c r="B280" s="50"/>
      <c r="C280" s="50"/>
      <c r="D280" s="43"/>
      <c r="E280" s="43" t="s">
        <v>99</v>
      </c>
      <c r="F280" s="43"/>
      <c r="G280" s="43">
        <v>31400</v>
      </c>
      <c r="H280" s="44">
        <v>22.8</v>
      </c>
      <c r="I280" s="43"/>
      <c r="J280" s="44"/>
      <c r="K280" s="45"/>
      <c r="L280" s="43"/>
      <c r="M280" s="40"/>
    </row>
    <row r="281" spans="1:13" s="20" customFormat="1" ht="18.600000000000001" customHeight="1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18"/>
      <c r="M281" s="18"/>
    </row>
    <row r="282" spans="1:13" s="20" customFormat="1" ht="21.6" customHeight="1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18"/>
      <c r="M282" s="18"/>
    </row>
    <row r="283" spans="1:13" s="20" customFormat="1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18"/>
      <c r="M283" s="18"/>
    </row>
  </sheetData>
  <sheetProtection sort="0" autoFilter="0"/>
  <autoFilter ref="A9:M280"/>
  <sortState ref="A10:M224">
    <sortCondition ref="B10:B224"/>
    <sortCondition ref="D10:D224"/>
  </sortState>
  <mergeCells count="2">
    <mergeCell ref="I1:L6"/>
    <mergeCell ref="M1:S6"/>
  </mergeCells>
  <dataValidations count="7">
    <dataValidation allowBlank="1" showInputMessage="1" showErrorMessage="1" prompt="The airflow at 0.20&quot; SP divided by the airflow at 0.05&quot; SP. _x000a_A high Airflow Ratio provides fairly constant airflow as wind speed varies. " sqref="K9"/>
    <dataValidation allowBlank="1" showInputMessage="1" showErrorMessage="1" prompt="CFM or cubic feet per minute _x000a_1 cfm = 1.699 m3 /hr._x000a_0.10&quot;SP = 24.9 Pa " sqref="I9"/>
    <dataValidation allowBlank="1" showInputMessage="1" showErrorMessage="1" prompt="Ventilating Efficiency ratio (cfm/Watt)_x000a_The higher the VER the more efficiently a fan uses electricity. " sqref="H9"/>
    <dataValidation allowBlank="1" showInputMessage="1" showErrorMessage="1" prompt="CFM or cubic feet per minute _x000a_ (1 cfm = 1.699 m³/hr.) _x000a_ (0.05&quot;SP = 12.5 Pa) " sqref="G9"/>
    <dataValidation allowBlank="1" showInputMessage="1" showErrorMessage="1" prompt="Type _x000a_A = Aluminum _x000a_B = Butterfly Damper _x000a_D = Door _x000a_G = Galvanized Steel _x000a_P = Plastic _x000a_R = Roll Seal _x000a_" sqref="F9"/>
    <dataValidation allowBlank="1" showInputMessage="1" showErrorMessage="1" prompt="Y=yes, N=none_x000a_The discharge cone attaches to the exhaust side of the fan and expands gradually." sqref="E9"/>
    <dataValidation allowBlank="1" showErrorMessage="1" sqref="D9 J9"/>
  </dataValidations>
  <hyperlinks>
    <hyperlink ref="A71" r:id="rId1" display="http://bess.illinois.edu/pdf/16136d.pdf"/>
    <hyperlink ref="A97" r:id="rId2" display="http://bess.illinois.edu/pdf/01392.pdf"/>
    <hyperlink ref="A103" r:id="rId3" display="http://bess.illinois.edu/pdf/16136.pdf"/>
    <hyperlink ref="A108" r:id="rId4" display="http://bess.illinois.edu/pdf/03102.pdf"/>
    <hyperlink ref="A136" r:id="rId5" display="http://bess.illinois.edu/pdf/02142.pdf"/>
    <hyperlink ref="A133" r:id="rId6" display="http://bess.illinois.edu/pdf/02143.pdf"/>
    <hyperlink ref="A132" r:id="rId7" display="http://bess.illinois.edu/pdf/06044.pdf"/>
    <hyperlink ref="A134" r:id="rId8" display="http://bess.illinois.edu/pdf/06048.pdf"/>
    <hyperlink ref="A137" r:id="rId9" display="http://bess.illinois.edu/pdf/07308.pdf"/>
    <hyperlink ref="A138" r:id="rId10" display="http://bess.illinois.edu/pdf/01295.pdf"/>
    <hyperlink ref="A135" r:id="rId11" display="http://bess.illinois.edu/pdf/01296.pdf"/>
    <hyperlink ref="A86" r:id="rId12" display="http://bess.illinois.edu/pdf/99022.pdf"/>
    <hyperlink ref="A143" r:id="rId13" display="http://bess.illinois.edu/pdf/02368.pdf"/>
    <hyperlink ref="A141" r:id="rId14" display="http://bess.illinois.edu/pdf/05203.pdf"/>
    <hyperlink ref="A140" r:id="rId15" display="http://bess.illinois.edu/pdf/02352.pdf"/>
    <hyperlink ref="A72" r:id="rId16" display="http://bess.illinois.edu/pdf/14100.pdf"/>
    <hyperlink ref="A99" r:id="rId17" display="http://bess.illinois.edu/pdf/11359.pdf"/>
    <hyperlink ref="A101" r:id="rId18" display="http://bess.illinois.edu/pdf/12673.pdf"/>
    <hyperlink ref="A98" r:id="rId19" display="http://bess.illinois.edu/pdf/12674.pdf"/>
    <hyperlink ref="A104" r:id="rId20" display="http://bess.illinois.edu/pdf/12425.pdf"/>
    <hyperlink ref="A147" r:id="rId21" display="http://bess.illinois.edu/pdf/02031.pdf"/>
    <hyperlink ref="A146" r:id="rId22" display="http://bess.illinois.edu/pdf/02235.pdf"/>
    <hyperlink ref="A170" r:id="rId23" display="http://bess.illinois.edu/pdf/15334.pdf"/>
    <hyperlink ref="A171" r:id="rId24" display="http://bess.illinois.edu/pdf/15336.pdf"/>
    <hyperlink ref="A166" r:id="rId25" display="http://bess.illinois.edu/pdf/14159.pdf"/>
    <hyperlink ref="A167" r:id="rId26" display="http://bess.illinois.edu/pdf/14158.pdf"/>
    <hyperlink ref="A172" r:id="rId27" display="http://bess.illinois.edu/pdf/14183.pdf"/>
    <hyperlink ref="A12" r:id="rId28" display="http://bess.illinois.edu/pdf/14160.pdf"/>
    <hyperlink ref="A13" r:id="rId29" display="http://bess.illinois.edu/pdf/14172.pdf"/>
    <hyperlink ref="A198" r:id="rId30" display="http://bess.illinois.edu/pdf/12615.pdf"/>
    <hyperlink ref="A201" r:id="rId31" display="http://bess.illinois.edu/pdf/13570.pdf"/>
    <hyperlink ref="A200" r:id="rId32" display="http://bess.illinois.edu/pdf/13591.pdf"/>
    <hyperlink ref="A66" r:id="rId33" display="http://bess.illinois.edu/pdf/12620.pdf"/>
    <hyperlink ref="A68" r:id="rId34" display="http://bess.illinois.edu/pdf/12614.pdf"/>
    <hyperlink ref="A207" r:id="rId35" display="http://bess.illinois.edu/pdf/12554.pdf"/>
    <hyperlink ref="A208" r:id="rId36" display="http://bess.illinois.edu/pdf/12570.pdf"/>
    <hyperlink ref="A80" r:id="rId37" display="http://bess.illinois.edu/pdf/12637.pdf"/>
    <hyperlink ref="A214" r:id="rId38" display="http://bess.illinois.edu/pdf/16190.pdf"/>
    <hyperlink ref="A87" r:id="rId39" display="http://bess.illinois.edu/pdf/16162.pdf"/>
    <hyperlink ref="A231" r:id="rId40" display="http://bess.illinois.edu/pdf/12792.pdf"/>
    <hyperlink ref="A226" r:id="rId41" display="http://bess.illinois.edu/pdf/15003.pdf"/>
    <hyperlink ref="A230" r:id="rId42" display="http://bess.illinois.edu/pdf/12791.pdf"/>
    <hyperlink ref="A102" r:id="rId43" display="http://bess.illinois.edu/pdf/15181.pdf"/>
    <hyperlink ref="A234" r:id="rId44" display="http://bess.illinois.edu/pdf/13504.pdf"/>
    <hyperlink ref="A235" r:id="rId45" display="http://bess.illinois.edu/pdf/13500.pdf"/>
    <hyperlink ref="A274" r:id="rId46" display="http://bess.illinois.edu/pdf/15666.pdf"/>
    <hyperlink ref="A265" r:id="rId47" display="http://bess.illinois.edu/pdf/15648.pdf"/>
    <hyperlink ref="A269" r:id="rId48" display="http://bess.illinois.edu/pdf/12709.pdf"/>
    <hyperlink ref="A150" r:id="rId49" display="http://bess.illinois.edu/pdf/15665.pdf"/>
    <hyperlink ref="A151" r:id="rId50" display="http://bess.illinois.edu/pdf/15664.pdf"/>
    <hyperlink ref="A149" r:id="rId51" display="http://bess.illinois.edu/pdf/12243.pdf"/>
    <hyperlink ref="A152" r:id="rId52" display="http://bess.illinois.edu/pdf/15647.pdf"/>
    <hyperlink ref="A154" r:id="rId53" display="http://bess.illinois.edu/pdf/15646.pdf"/>
    <hyperlink ref="A156" r:id="rId54" display="http://bess.illinois.edu/pdf/05122.pdf"/>
    <hyperlink ref="A157" r:id="rId55" display="http://bess.illinois.edu/pdf/12242.pdf"/>
    <hyperlink ref="A162" r:id="rId56" display="http://bess.illinois.edu/pdf/13365.pdf"/>
    <hyperlink ref="A163" r:id="rId57" display="http://bess.illinois.edu/pdf/13361.pdf"/>
    <hyperlink ref="A153" r:id="rId58" display="http://bess.illinois.edu/pdf/17057.pdf"/>
    <hyperlink ref="A270" r:id="rId59" display="http://bess.illinois.edu/pdf/16521.pdf"/>
    <hyperlink ref="A268" r:id="rId60" display="http://bess.illinois.edu/pdf/16534.pdf"/>
    <hyperlink ref="A272" r:id="rId61" display="http://bess.illinois.edu/pdf/16539.pdf"/>
    <hyperlink ref="A271" r:id="rId62" display="http://bess.illinois.edu/pdf/16556.pdf"/>
    <hyperlink ref="A118" r:id="rId63" display="http://bess.illinois.edu/pdf/16812.pdf"/>
    <hyperlink ref="A112" r:id="rId64" display="http://bess.illinois.edu/pdf/16814.pdf"/>
    <hyperlink ref="A115" r:id="rId65" display="http://bess.illinois.edu/pdf/16813.pdf"/>
    <hyperlink ref="A217" r:id="rId66" display="http://bess.illinois.edu/pdf/16682.pdf"/>
    <hyperlink ref="A218" r:id="rId67" display="http://bess.illinois.edu/pdf/16683.pdf"/>
    <hyperlink ref="A215" r:id="rId68" display="http://bess.illinois.edu/pdf/16832.pdf"/>
    <hyperlink ref="A216" r:id="rId69" display="http://bess.illinois.edu/pdf/16835.pdf"/>
    <hyperlink ref="A89" r:id="rId70" display="http://bess.illinois.edu/pdf/16837.pdf"/>
    <hyperlink ref="A88" r:id="rId71" display="http://bess.illinois.edu/pdf/16840.pdf"/>
    <hyperlink ref="A106" r:id="rId72" display="http://bess.illinois.edu/pdf/15202.pdf"/>
    <hyperlink ref="A107" r:id="rId73" display="http://bess.illinois.edu/pdf/15200.pdf"/>
    <hyperlink ref="A95" r:id="rId74" display="http://bess.illinois.edu/pdf/12679.pdf"/>
    <hyperlink ref="A94" r:id="rId75" display="http://bess.illinois.edu/pdf/12680.pdf"/>
    <hyperlink ref="A228" r:id="rId76" display="http://bess.illinois.edu/pdf/12797.pdf"/>
    <hyperlink ref="A229" r:id="rId77" display="http://bess.illinois.edu/pdf/12798.pdf"/>
    <hyperlink ref="A105" r:id="rId78" display="http://bess.illinois.edu/pdf/12427.pdf"/>
    <hyperlink ref="A267" r:id="rId79" display="http://bess.illinois.edu/pdf/15655.pdf"/>
    <hyperlink ref="A266" r:id="rId80" display="http://bess.illinois.edu/pdf/15654.pdf"/>
    <hyperlink ref="A139" r:id="rId81" display="http://bess.illinois.edu/pdf/02373.pdf"/>
    <hyperlink ref="A142" r:id="rId82" display="http://bess.illinois.edu/pdf/02360.pdf"/>
    <hyperlink ref="A155" r:id="rId83" display="http://bess.illinois.edu/pdf/05126.pdf"/>
    <hyperlink ref="A144" r:id="rId84" display="http://bess.illinois.edu/pdf/05205.pdf"/>
    <hyperlink ref="A145" r:id="rId85" display="http://bess.illinois.edu/pdf/02375.pdf"/>
    <hyperlink ref="A148" r:id="rId86" display="http://bess.illinois.edu/pdf/02037.pdf"/>
    <hyperlink ref="A233" r:id="rId87" display="http://bess.illinois.edu/pdf/12795.pdf"/>
    <hyperlink ref="A224" r:id="rId88" display="http://bess.illinois.edu/pdf/13185.pdf"/>
    <hyperlink ref="A232" r:id="rId89" display="http://bess.illinois.edu/pdf/12794.pdf"/>
    <hyperlink ref="A227" r:id="rId90" display="http://bess.illinois.edu/pdf/15178.pdf"/>
    <hyperlink ref="A100" r:id="rId91" display="http://bess.illinois.edu/pdf/12788.pdf"/>
    <hyperlink ref="A96" r:id="rId92" display="http://bess.illinois.edu/pdf/13184.pdf"/>
    <hyperlink ref="A219" r:id="rId93" display="http://bess.illinois.edu/pdf/12741.pdf"/>
    <hyperlink ref="A220" r:id="rId94" display="http://bess.illinois.edu/pdf/15509.pdf"/>
    <hyperlink ref="A223" r:id="rId95" display="http://bess.illinois.edu/pdf/15407.pdf"/>
    <hyperlink ref="A90" r:id="rId96" display="http://bess.illinois.edu/pdf/15452.pdf"/>
    <hyperlink ref="A209" r:id="rId97" display="http://bess.illinois.edu/pdf/12573.pdf"/>
    <hyperlink ref="A81" r:id="rId98" display="http://bess.illinois.edu/pdf/12562.pdf"/>
    <hyperlink ref="A199" r:id="rId99" display="http://bess.illinois.edu/pdf/12616.pdf"/>
    <hyperlink ref="A67" r:id="rId100" display="http://bess.illinois.edu/pdf/13569.pdf"/>
    <hyperlink ref="A69" r:id="rId101" display="http://bess.illinois.edu/pdf/12619.pdf"/>
    <hyperlink ref="A168" r:id="rId102" display="http://bess.illinois.edu/pdf/14167.pdf"/>
    <hyperlink ref="A169" r:id="rId103" display="http://bess.illinois.edu/pdf/14170.pdf"/>
    <hyperlink ref="A165" r:id="rId104" display="http://bess.illinois.edu/pdf/13520.pdf"/>
    <hyperlink ref="A164" r:id="rId105" display="http://bess.illinois.edu/pdf/13514.pdf"/>
    <hyperlink ref="A273" r:id="rId106" display="http://bess.illinois.edu/pdf/17056.pdf"/>
    <hyperlink ref="A121" r:id="rId107" display="http://bess.illinois.edu/pdf/16479.pdf"/>
    <hyperlink ref="A119" r:id="rId108" display="http://bess.illinois.edu/pdf/16804.pdf"/>
    <hyperlink ref="A116" r:id="rId109" display="http://bess.illinois.edu/pdf/16805.pdf"/>
    <hyperlink ref="A114" r:id="rId110" display="http://bess.illinois.edu/pdf/16806.pdf"/>
    <hyperlink ref="A120" r:id="rId111" display="http://bess.illinois.edu/pdf/16808.pdf"/>
    <hyperlink ref="A117" r:id="rId112" display="http://bess.illinois.edu/pdf/16809.pdf"/>
    <hyperlink ref="A113" r:id="rId113" display="http://bess.illinois.edu/pdf/16810.pdf"/>
    <hyperlink ref="A221" r:id="rId114" display="http://bess.illinois.edu/pdf/16845.pdf"/>
    <hyperlink ref="A92" r:id="rId115" display="http://bess.illinois.edu/pdf/16846.pdf"/>
    <hyperlink ref="A93" r:id="rId116" display="http://bess.illinois.edu/pdf/16849.pdf"/>
    <hyperlink ref="A222" r:id="rId117" display="http://bess.illinois.edu/pdf/16850.pdf"/>
    <hyperlink ref="A91" r:id="rId118" display="http://bess.illinois.edu/pdf/16675.pdf"/>
    <hyperlink ref="A241" r:id="rId119" display="http://bess.illinois.edu/pdf/11202.pdf"/>
    <hyperlink ref="A237" r:id="rId120" display="http://bess.illinois.edu/pdf/11207.pdf"/>
    <hyperlink ref="A248" r:id="rId121" display="http://bess.illinois.edu/pdf/11204.pdf"/>
    <hyperlink ref="A236" r:id="rId122" display="http://bess.illinois.edu/pdf/11206.pdf"/>
    <hyperlink ref="A239" r:id="rId123" display="http://bess.illinois.edu/pdf/11223.pdf"/>
    <hyperlink ref="A238" r:id="rId124" display="http://bess.illinois.edu/pdf/11221.pdf"/>
    <hyperlink ref="A240" r:id="rId125" display="http://bess.illinois.edu/pdf/11228.pdf"/>
    <hyperlink ref="A249" r:id="rId126" display="http://bess.illinois.edu/pdf/11230.pdf"/>
    <hyperlink ref="A11" r:id="rId127" display="http://bess.illinois.edu/pdf/13366.pdf"/>
    <hyperlink ref="A10" r:id="rId128" display="http://bess.illinois.edu/pdf/07204.pdf"/>
  </hyperlinks>
  <pageMargins left="0.7" right="0.7" top="0.75" bottom="0.75" header="0.3" footer="0.3"/>
  <pageSetup orientation="portrait" horizontalDpi="1200" verticalDpi="1200" r:id="rId129"/>
  <drawing r:id="rId130"/>
  <legacy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PivotTables</vt:lpstr>
      <vt:lpstr>Circ Fans</vt:lpstr>
      <vt:lpstr>Vent Fans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Savignac</dc:creator>
  <cp:lastModifiedBy>Melissa Rickert</cp:lastModifiedBy>
  <dcterms:created xsi:type="dcterms:W3CDTF">2017-12-14T19:29:45Z</dcterms:created>
  <dcterms:modified xsi:type="dcterms:W3CDTF">2020-05-08T12:28:14Z</dcterms:modified>
</cp:coreProperties>
</file>